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6"/>
  </bookViews>
  <sheets>
    <sheet name="Konsol. výsledovka" sheetId="1" r:id="rId1"/>
    <sheet name="F+M výnosy" sheetId="2" r:id="rId2"/>
    <sheet name="Konsol. provozní náklady" sheetId="3" r:id="rId3"/>
    <sheet name="Konsol. rozvaha a CF" sheetId="4" r:id="rId4"/>
    <sheet name="Konsol. investice" sheetId="5" r:id="rId5"/>
    <sheet name="Provozní výsl." sheetId="6" r:id="rId6"/>
    <sheet name="Provozní výsl. čtvrtletně" sheetId="7" r:id="rId7"/>
  </sheets>
  <definedNames>
    <definedName name="_xlnm.Print_Area" localSheetId="1">'F+M výnosy'!$A$1:$D$72</definedName>
    <definedName name="_xlnm.Print_Area" localSheetId="4">'Konsol. investice'!$A$1:$D$15</definedName>
    <definedName name="_xlnm.Print_Area" localSheetId="2">'Konsol. provozní náklady'!$A$1:$D$26</definedName>
    <definedName name="_xlnm.Print_Area" localSheetId="3">'Konsol. rozvaha a CF'!$A$1:$E$70</definedName>
    <definedName name="_xlnm.Print_Area" localSheetId="0">'Konsol. výsledovka'!$A$1:$J$39</definedName>
    <definedName name="_xlnm.Print_Area" localSheetId="5">'Provozní výsl.'!$A$1:$I$70</definedName>
    <definedName name="_xlnm.Print_Area" localSheetId="6">'Provozní výsl. čtvrtletně'!$A$1:$K$71</definedName>
  </definedNames>
  <calcPr fullCalcOnLoad="1"/>
</workbook>
</file>

<file path=xl/sharedStrings.xml><?xml version="1.0" encoding="utf-8"?>
<sst xmlns="http://schemas.openxmlformats.org/spreadsheetml/2006/main" count="356" uniqueCount="223">
  <si>
    <t xml:space="preserve">´_ _ _ _ _ </t>
  </si>
  <si>
    <t>n.m.</t>
  </si>
  <si>
    <t xml:space="preserve">_ _ _ _ _ </t>
  </si>
  <si>
    <t xml:space="preserve">    Goodwill</t>
  </si>
  <si>
    <t>Q1 2006</t>
  </si>
  <si>
    <t>Q2 2006</t>
  </si>
  <si>
    <r>
      <t xml:space="preserve">2) </t>
    </r>
    <r>
      <rPr>
        <sz val="10"/>
        <rFont val="Arial"/>
        <family val="2"/>
      </rPr>
      <t>ADSL</t>
    </r>
  </si>
  <si>
    <t>Q3 2006</t>
  </si>
  <si>
    <t>´_ _ _ _ _ _ _</t>
  </si>
  <si>
    <r>
      <t xml:space="preserve">   Internet &amp; Data </t>
    </r>
    <r>
      <rPr>
        <vertAlign val="superscript"/>
        <sz val="10"/>
        <rFont val="Arial"/>
        <family val="2"/>
      </rPr>
      <t xml:space="preserve">5) </t>
    </r>
  </si>
  <si>
    <r>
      <t xml:space="preserve">Telefónica O2 Czech Republic </t>
    </r>
    <r>
      <rPr>
        <b/>
        <vertAlign val="superscript"/>
        <sz val="10"/>
        <color indexed="12"/>
        <rFont val="Arial"/>
        <family val="2"/>
      </rPr>
      <t>12)</t>
    </r>
  </si>
  <si>
    <t>Q4 2006</t>
  </si>
  <si>
    <t>Údaje v tomto souboru jsou informativního charakteru.</t>
  </si>
  <si>
    <t>Všechny finanční údaje jsou v milionech Kč, pokud není uvedeno jinak.</t>
  </si>
  <si>
    <t>Výsledky za segment pevných linek a mobilní segment jsou vykázány bez zahrnutí výnosů a nákladů mezi segmenty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</si>
  <si>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</si>
  <si>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</si>
  <si>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</si>
  <si>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</si>
  <si>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</si>
  <si>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</si>
  <si>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</si>
  <si>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</si>
  <si>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</si>
  <si>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</si>
  <si>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</si>
  <si>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</si>
  <si>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</si>
  <si>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</si>
  <si>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</si>
  <si>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</si>
  <si>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</si>
  <si>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</si>
  <si>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</si>
  <si>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</si>
  <si>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</si>
  <si>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</si>
  <si>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</si>
  <si>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</si>
  <si>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</si>
  <si>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>5)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</si>
  <si>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</si>
  <si>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</si>
  <si>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</si>
  <si>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</si>
  <si>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</si>
  <si>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</si>
  <si>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8)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</si>
  <si>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</si>
  <si>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</si>
  <si>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9)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</si>
  <si>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10)</t>
    </r>
  </si>
  <si>
    <t>Celkem výnosy z podnikání</t>
  </si>
  <si>
    <t>Ostatní výnosy</t>
  </si>
  <si>
    <t>Celkem výnosy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</si>
  <si>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</si>
  <si>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</si>
  <si>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</si>
  <si>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</si>
  <si>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</si>
  <si>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6) </t>
    </r>
    <r>
      <rPr>
        <sz val="10"/>
        <rFont val="Arial"/>
        <family val="2"/>
      </rPr>
      <t>Včetně vysokorychlostních služeb obsahu a služeb s přidanou hodnotou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</si>
  <si>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</si>
  <si>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Telefonní přístroje a zařízení</t>
    </r>
  </si>
  <si>
    <r>
      <t xml:space="preserve">9) </t>
    </r>
    <r>
      <rPr>
        <sz val="10"/>
        <rFont val="Arial"/>
        <family val="2"/>
      </rPr>
      <t>Včetně IP Connect and VPN</t>
    </r>
  </si>
  <si>
    <r>
      <t xml:space="preserve">10) </t>
    </r>
    <r>
      <rPr>
        <sz val="10"/>
        <rFont val="Arial"/>
        <family val="2"/>
      </rPr>
      <t>Včetně služeb s přidanou hodnotou (SMS, barevné linky apod.)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</si>
  <si>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</si>
  <si>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</si>
  <si>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</si>
  <si>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</si>
  <si>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</si>
  <si>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Služby s přidanou hodnotou </t>
    </r>
    <r>
      <rPr>
        <vertAlign val="superscript"/>
        <sz val="10"/>
        <rFont val="Arial"/>
        <family val="2"/>
      </rPr>
      <t>4)</t>
    </r>
  </si>
  <si>
    <r>
      <t xml:space="preserve">   Ostatní výnosy </t>
    </r>
    <r>
      <rPr>
        <vertAlign val="superscript"/>
        <sz val="10"/>
        <rFont val="Arial"/>
        <family val="2"/>
      </rPr>
      <t>6)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</si>
  <si>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7)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</si>
  <si>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</si>
  <si>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</si>
  <si>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SMS &amp; MMS a služeb obsahu</t>
    </r>
  </si>
  <si>
    <r>
      <t>5)</t>
    </r>
    <r>
      <rPr>
        <sz val="10"/>
        <rFont val="Arial"/>
        <family val="2"/>
      </rPr>
      <t xml:space="preserve"> CDMA, GPRS, HSCSD, UMTS a ADSL</t>
    </r>
  </si>
  <si>
    <r>
      <t>6)</t>
    </r>
    <r>
      <rPr>
        <sz val="10"/>
        <rFont val="Arial"/>
        <family val="2"/>
      </rPr>
      <t xml:space="preserve"> Včetně IT Služeb a dalších</t>
    </r>
  </si>
  <si>
    <r>
      <t>7)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</si>
  <si>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</si>
  <si>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t>KONSOLIDOVANÝ VÝKAZ ZISKŮ A ZTRÁT</t>
  </si>
  <si>
    <t xml:space="preserve">   Náklady na propojení</t>
  </si>
  <si>
    <t xml:space="preserve">   Náklady na prodej zboží</t>
  </si>
  <si>
    <t xml:space="preserve">   Ostatní dodávky</t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</si>
  <si>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</si>
  <si>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</si>
  <si>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</si>
  <si>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</si>
  <si>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>Celkem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</si>
  <si>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</si>
  <si>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</si>
  <si>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</si>
  <si>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</si>
  <si>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</si>
  <si>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</si>
  <si>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</si>
  <si>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</si>
  <si>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</si>
  <si>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Včetně opravných položek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</si>
  <si>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</si>
  <si>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</si>
  <si>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</si>
  <si>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</si>
  <si>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</si>
  <si>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</si>
  <si>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</si>
  <si>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</si>
  <si>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</si>
  <si>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</si>
  <si>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</si>
  <si>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</si>
  <si>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</si>
  <si>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</si>
  <si>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</si>
  <si>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</si>
  <si>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</si>
  <si>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</si>
  <si>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</si>
  <si>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</si>
  <si>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</si>
  <si>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</si>
  <si>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</si>
  <si>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</si>
  <si>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</si>
  <si>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</si>
  <si>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</si>
  <si>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</si>
  <si>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</si>
  <si>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</si>
  <si>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</si>
  <si>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</si>
  <si>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</si>
  <si>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</si>
  <si>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</si>
  <si>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</si>
  <si>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</si>
  <si>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</si>
  <si>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</si>
  <si>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</si>
  <si>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</si>
  <si>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</si>
  <si>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</si>
  <si>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</si>
  <si>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</si>
  <si>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</si>
  <si>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</si>
  <si>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</si>
  <si>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</si>
  <si>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</si>
  <si>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</si>
  <si>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Fixní segment</t>
  </si>
  <si>
    <t>Mobilní segment</t>
  </si>
  <si>
    <t>Ostatní</t>
  </si>
  <si>
    <t>Investice celkem</t>
  </si>
  <si>
    <t>Investice/Výnosy</t>
  </si>
  <si>
    <t>PROVOZNÍ DATA - Segment pevných linek</t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</si>
  <si>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</si>
  <si>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</si>
  <si>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</si>
  <si>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</si>
  <si>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t>Vytáčený přístup</t>
  </si>
  <si>
    <r>
      <t xml:space="preserve">Vysokorychlostní přístup </t>
    </r>
    <r>
      <rPr>
        <vertAlign val="superscript"/>
        <sz val="10"/>
        <rFont val="Arial"/>
        <family val="2"/>
      </rPr>
      <t>2)</t>
    </r>
  </si>
  <si>
    <r>
      <t xml:space="preserve">Ostatní </t>
    </r>
    <r>
      <rPr>
        <vertAlign val="superscript"/>
        <sz val="10"/>
        <rFont val="Arial"/>
        <family val="2"/>
      </rPr>
      <t>3)</t>
    </r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</si>
  <si>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</si>
  <si>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</si>
  <si>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</si>
  <si>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</si>
  <si>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4)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</si>
  <si>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</si>
  <si>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</si>
  <si>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</si>
  <si>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</si>
  <si>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</si>
  <si>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</si>
  <si>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</si>
  <si>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</si>
  <si>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</si>
  <si>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</si>
  <si>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5)</t>
    </r>
  </si>
  <si>
    <t>PROVOZNÍ DATA - Mobilní segment</t>
  </si>
  <si>
    <t>Zákazníci data</t>
  </si>
  <si>
    <t>GPRS zákazníci s paušální platbou za internet (x 1000)</t>
  </si>
  <si>
    <t>CDMA zákazníci (x 1000)</t>
  </si>
  <si>
    <t>Míra odchodu zákazníků (měsíční průměr)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</si>
  <si>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8) 9) 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</si>
  <si>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</si>
  <si>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</si>
  <si>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8) 10)</t>
    </r>
  </si>
  <si>
    <t xml:space="preserve">Datové služby bez SMS jako % prům.měs.výn.dat.sl. </t>
  </si>
  <si>
    <t>Celk. počet minut - odchozích &amp; přích. (x 1 000 000)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</si>
  <si>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11)</t>
    </r>
  </si>
  <si>
    <t>Celkový počet SMS (x 1 000 000)</t>
  </si>
  <si>
    <t>Počet zaměstnanců</t>
  </si>
  <si>
    <t>Ostatní dceřinné společnosti</t>
  </si>
  <si>
    <r>
      <t>1)</t>
    </r>
    <r>
      <rPr>
        <sz val="10"/>
        <rFont val="Arial"/>
        <family val="2"/>
      </rPr>
      <t xml:space="preserve"> PSTN (včteně telefonních automatů) x1; ISDN Basic x 1; ISDN Primary Access x 30, bez zahrnutí linek umožňující pouze příchozí hovory</t>
    </r>
  </si>
  <si>
    <r>
      <t xml:space="preserve">3) </t>
    </r>
    <r>
      <rPr>
        <sz val="10"/>
        <rFont val="Arial"/>
        <family val="2"/>
      </rPr>
      <t>Pronajaté linky</t>
    </r>
  </si>
  <si>
    <r>
      <t xml:space="preserve">4) </t>
    </r>
    <r>
      <rPr>
        <sz val="10"/>
        <rFont val="Arial"/>
        <family val="2"/>
      </rPr>
      <t>Velkoobchodná pronajaté linky</t>
    </r>
  </si>
  <si>
    <r>
      <t xml:space="preserve">5) </t>
    </r>
    <r>
      <rPr>
        <sz val="10"/>
        <rFont val="Arial"/>
        <family val="2"/>
      </rPr>
      <t>Příchozí + odchozí</t>
    </r>
  </si>
  <si>
    <r>
      <t>8)</t>
    </r>
    <r>
      <rPr>
        <sz val="10"/>
        <rFont val="Arial"/>
        <family val="0"/>
      </rPr>
      <t xml:space="preserve"> včetně výnosů ze segmentu pevných linek (vnitropodnikových)</t>
    </r>
  </si>
  <si>
    <r>
      <t>9)</t>
    </r>
    <r>
      <rPr>
        <sz val="10"/>
        <rFont val="Arial"/>
        <family val="0"/>
      </rPr>
      <t xml:space="preserve"> Průměrný měsíční výnos na zákazníka = Průměrné výnosy z poskytování mobilních služeb vyjma roamingu zákazníků zahraničních operátorů připadající</t>
    </r>
  </si>
  <si>
    <r>
      <t xml:space="preserve">10)  </t>
    </r>
    <r>
      <rPr>
        <sz val="10"/>
        <rFont val="Arial"/>
        <family val="2"/>
      </rPr>
      <t>Datové služby = Služby s přidanou hodnotou + Internet &amp; Data</t>
    </r>
  </si>
  <si>
    <r>
      <t>12)</t>
    </r>
    <r>
      <rPr>
        <sz val="10"/>
        <rFont val="Arial"/>
        <family val="2"/>
      </rPr>
      <t xml:space="preserve"> ČESKÝ TELECOM a Eurotel do 30. června 2006</t>
    </r>
  </si>
  <si>
    <t>Počet zákazníků Eurotelu na konci období (x 1000)</t>
  </si>
  <si>
    <r>
      <t xml:space="preserve">zákazníci smluvních služeb </t>
    </r>
    <r>
      <rPr>
        <vertAlign val="superscript"/>
        <sz val="10"/>
        <rFont val="Arial"/>
        <family val="2"/>
      </rPr>
      <t>6)</t>
    </r>
  </si>
  <si>
    <r>
      <t xml:space="preserve">zákazníci předpalcených služeb </t>
    </r>
    <r>
      <rPr>
        <vertAlign val="superscript"/>
        <sz val="10"/>
        <rFont val="Arial"/>
        <family val="2"/>
      </rPr>
      <t>7)</t>
    </r>
  </si>
  <si>
    <r>
      <t>6)</t>
    </r>
    <r>
      <rPr>
        <sz val="10"/>
        <rFont val="Arial"/>
        <family val="0"/>
      </rPr>
      <t xml:space="preserve"> zákazníci GSM, NMT a CDMA</t>
    </r>
  </si>
  <si>
    <r>
      <t>7)</t>
    </r>
    <r>
      <rPr>
        <sz val="10"/>
        <rFont val="Arial"/>
        <family val="0"/>
      </rPr>
      <t xml:space="preserve"> Zákazník předplacených služeb = zákazník, který si dobil svůj kredit v posledních 13 měsících</t>
    </r>
  </si>
  <si>
    <t xml:space="preserve">   měsíčně na jednoho zákazníka</t>
  </si>
  <si>
    <r>
      <t>11)</t>
    </r>
    <r>
      <rPr>
        <sz val="10"/>
        <rFont val="Arial"/>
        <family val="0"/>
      </rPr>
      <t xml:space="preserve"> Průměrný počet minut užití na zákazníka měsíčně = Příchozí + odchozí</t>
    </r>
  </si>
  <si>
    <t>1Q2006</t>
  </si>
  <si>
    <t>1Q2007</t>
  </si>
  <si>
    <t>meziroč.  1Q07/1Q06</t>
  </si>
  <si>
    <t>% Change 1Q07/1Q06</t>
  </si>
  <si>
    <t>1Q 2006</t>
  </si>
  <si>
    <t>1Q 2007</t>
  </si>
  <si>
    <t>Q1 2007</t>
  </si>
  <si>
    <t>meziroč.  3Q07/3Q06</t>
  </si>
  <si>
    <t>Výsledky jsou prezentovány podle Mezinárodních standardů účetního výkaznictví. Všechny výsledky jsou konsolidované, pokud není uvedeno jinak.</t>
  </si>
  <si>
    <r>
      <t>VÝNOSY - Segment pevných linek v ČR</t>
    </r>
    <r>
      <rPr>
        <b/>
        <vertAlign val="superscript"/>
        <sz val="10"/>
        <rFont val="Arial"/>
        <family val="2"/>
      </rPr>
      <t>1)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</si>
  <si>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</si>
  <si>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Telefónica O2 Slovakia</t>
  </si>
  <si>
    <t>Other subsidiaries</t>
  </si>
  <si>
    <r>
      <t>12)</t>
    </r>
    <r>
      <rPr>
        <sz val="10"/>
        <rFont val="Arial"/>
        <family val="2"/>
      </rPr>
      <t xml:space="preserve"> ČESKÝ TELECOM a Eurotel k 31. březnu 2006</t>
    </r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</si>
</sst>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4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2" fontId="0" fillId="0" borderId="0" xfId="0" applyNumberFormat="1" applyFont="1" applyAlignment="1">
      <alignment/>
    </xf>
    <xf numFmtId="172" fontId="9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5" fillId="0" borderId="0" xfId="23" applyFont="1" applyFill="1" applyAlignment="1">
      <alignment wrapText="1"/>
      <protection/>
    </xf>
    <xf numFmtId="0" fontId="15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7" fillId="0" borderId="0" xfId="25" applyNumberFormat="1" applyFont="1" applyFill="1" applyBorder="1" applyAlignment="1">
      <alignment horizontal="right" wrapText="1"/>
      <protection/>
    </xf>
    <xf numFmtId="172" fontId="17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8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174" fontId="15" fillId="0" borderId="0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horizontal="right" wrapText="1"/>
      <protection/>
    </xf>
    <xf numFmtId="9" fontId="0" fillId="0" borderId="0" xfId="26" applyFont="1" applyFill="1" applyAlignment="1">
      <alignment/>
    </xf>
    <xf numFmtId="3" fontId="16" fillId="0" borderId="0" xfId="23" applyNumberFormat="1" applyFont="1" applyFill="1" applyBorder="1" applyAlignment="1">
      <alignment wrapText="1"/>
      <protection/>
    </xf>
    <xf numFmtId="0" fontId="15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5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5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0" fontId="0" fillId="0" borderId="2" xfId="24" applyFont="1" applyFill="1" applyBorder="1" applyAlignment="1">
      <alignment horizontal="justify"/>
      <protection/>
    </xf>
    <xf numFmtId="3" fontId="15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173" fontId="0" fillId="0" borderId="0" xfId="26" applyNumberFormat="1" applyFont="1" applyFill="1" applyBorder="1" applyAlignment="1">
      <alignment/>
    </xf>
    <xf numFmtId="0" fontId="19" fillId="0" borderId="0" xfId="22" applyFont="1" applyFill="1">
      <alignment/>
      <protection/>
    </xf>
    <xf numFmtId="0" fontId="19" fillId="0" borderId="0" xfId="22" applyFont="1" applyFill="1" applyAlignment="1">
      <alignment horizontal="right"/>
      <protection/>
    </xf>
    <xf numFmtId="9" fontId="19" fillId="0" borderId="0" xfId="26" applyFont="1" applyFill="1" applyAlignment="1">
      <alignment horizontal="right"/>
    </xf>
    <xf numFmtId="0" fontId="20" fillId="0" borderId="0" xfId="22" applyFont="1" applyFill="1">
      <alignment/>
      <protection/>
    </xf>
    <xf numFmtId="3" fontId="19" fillId="0" borderId="0" xfId="22" applyNumberFormat="1" applyFont="1" applyFill="1" applyAlignment="1">
      <alignment horizontal="right"/>
      <protection/>
    </xf>
    <xf numFmtId="3" fontId="15" fillId="0" borderId="4" xfId="23" applyNumberFormat="1" applyFont="1" applyFill="1" applyBorder="1" applyAlignment="1">
      <alignment wrapText="1"/>
      <protection/>
    </xf>
    <xf numFmtId="1" fontId="15" fillId="0" borderId="4" xfId="23" applyNumberFormat="1" applyFont="1" applyFill="1" applyBorder="1" applyAlignment="1">
      <alignment wrapText="1"/>
      <protection/>
    </xf>
    <xf numFmtId="3" fontId="15" fillId="0" borderId="4" xfId="26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172" fontId="0" fillId="0" borderId="9" xfId="26" applyNumberFormat="1" applyFont="1" applyFill="1" applyBorder="1" applyAlignment="1">
      <alignment horizontal="right" wrapText="1"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horizontal="right" wrapText="1"/>
      <protection/>
    </xf>
    <xf numFmtId="0" fontId="15" fillId="0" borderId="7" xfId="23" applyFont="1" applyFill="1" applyBorder="1" applyAlignment="1">
      <alignment horizontal="left" wrapText="1"/>
      <protection/>
    </xf>
    <xf numFmtId="0" fontId="21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172" fontId="2" fillId="0" borderId="10" xfId="24" applyNumberFormat="1" applyFont="1" applyFill="1" applyBorder="1" applyAlignment="1">
      <alignment horizontal="right" wrapText="1"/>
      <protection/>
    </xf>
    <xf numFmtId="0" fontId="2" fillId="0" borderId="2" xfId="24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" fillId="0" borderId="9" xfId="24" applyNumberFormat="1" applyFont="1" applyFill="1" applyBorder="1" applyAlignment="1">
      <alignment horizontal="right"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2" fillId="0" borderId="8" xfId="23" applyNumberFormat="1" applyFont="1" applyFill="1" applyBorder="1" applyAlignment="1">
      <alignment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3" fontId="22" fillId="0" borderId="5" xfId="23" applyNumberFormat="1" applyFont="1" applyFill="1" applyBorder="1" applyAlignment="1">
      <alignment wrapText="1"/>
      <protection/>
    </xf>
    <xf numFmtId="3" fontId="22" fillId="0" borderId="7" xfId="23" applyNumberFormat="1" applyFont="1" applyFill="1" applyBorder="1" applyAlignment="1">
      <alignment wrapText="1"/>
      <protection/>
    </xf>
    <xf numFmtId="172" fontId="22" fillId="0" borderId="6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3" fontId="22" fillId="0" borderId="6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5" fillId="0" borderId="0" xfId="26" applyNumberFormat="1" applyFont="1" applyFill="1" applyBorder="1" applyAlignment="1">
      <alignment wrapText="1"/>
    </xf>
    <xf numFmtId="173" fontId="15" fillId="0" borderId="4" xfId="26" applyNumberFormat="1" applyFont="1" applyFill="1" applyBorder="1" applyAlignment="1">
      <alignment wrapText="1"/>
    </xf>
    <xf numFmtId="9" fontId="0" fillId="0" borderId="4" xfId="26" applyNumberFormat="1" applyFill="1" applyBorder="1" applyAlignment="1">
      <alignment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3" fontId="0" fillId="0" borderId="0" xfId="26" applyNumberFormat="1" applyFont="1" applyFill="1" applyBorder="1" applyAlignment="1">
      <alignment horizontal="right"/>
    </xf>
    <xf numFmtId="3" fontId="0" fillId="0" borderId="4" xfId="26" applyNumberFormat="1" applyFont="1" applyFill="1" applyBorder="1" applyAlignment="1">
      <alignment horizontal="right"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172" fontId="16" fillId="0" borderId="9" xfId="23" applyNumberFormat="1" applyFont="1" applyFill="1" applyBorder="1" applyAlignment="1">
      <alignment wrapText="1"/>
      <protection/>
    </xf>
    <xf numFmtId="172" fontId="1" fillId="0" borderId="0" xfId="26" applyNumberFormat="1" applyFont="1" applyFill="1" applyBorder="1" applyAlignment="1">
      <alignment horizontal="right" wrapText="1"/>
    </xf>
    <xf numFmtId="172" fontId="1" fillId="0" borderId="4" xfId="26" applyNumberFormat="1" applyFont="1" applyFill="1" applyBorder="1" applyAlignment="1">
      <alignment horizontal="right" wrapText="1"/>
    </xf>
    <xf numFmtId="172" fontId="1" fillId="0" borderId="9" xfId="26" applyNumberFormat="1" applyFont="1" applyFill="1" applyBorder="1" applyAlignment="1">
      <alignment horizontal="right" wrapText="1"/>
    </xf>
    <xf numFmtId="3" fontId="15" fillId="0" borderId="0" xfId="23" applyNumberFormat="1" applyFont="1" applyFill="1" applyBorder="1" applyAlignment="1">
      <alignment horizontal="right" wrapText="1"/>
      <protection/>
    </xf>
    <xf numFmtId="9" fontId="0" fillId="0" borderId="0" xfId="26" applyNumberFormat="1" applyFont="1" applyAlignment="1">
      <alignment/>
    </xf>
    <xf numFmtId="9" fontId="0" fillId="0" borderId="0" xfId="0" applyNumberFormat="1" applyFont="1" applyAlignment="1">
      <alignment/>
    </xf>
    <xf numFmtId="0" fontId="2" fillId="0" borderId="3" xfId="24" applyFont="1" applyFill="1" applyBorder="1" applyAlignment="1">
      <alignment horizontal="justify"/>
      <protection/>
    </xf>
    <xf numFmtId="3" fontId="22" fillId="0" borderId="7" xfId="23" applyNumberFormat="1" applyFont="1" applyFill="1" applyBorder="1" applyAlignment="1">
      <alignment wrapText="1"/>
      <protection/>
    </xf>
    <xf numFmtId="3" fontId="22" fillId="0" borderId="5" xfId="23" applyNumberFormat="1" applyFont="1" applyFill="1" applyBorder="1" applyAlignment="1">
      <alignment wrapText="1"/>
      <protection/>
    </xf>
    <xf numFmtId="174" fontId="22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1" xfId="24" applyFont="1" applyFill="1" applyBorder="1">
      <alignment/>
      <protection/>
    </xf>
    <xf numFmtId="0" fontId="2" fillId="0" borderId="2" xfId="24" applyFont="1" applyFill="1" applyBorder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3" fontId="2" fillId="0" borderId="5" xfId="24" applyNumberFormat="1" applyFont="1" applyFill="1" applyBorder="1">
      <alignment/>
      <protection/>
    </xf>
    <xf numFmtId="3" fontId="2" fillId="0" borderId="8" xfId="24" applyNumberFormat="1" applyFont="1" applyFill="1" applyBorder="1">
      <alignment/>
      <protection/>
    </xf>
    <xf numFmtId="3" fontId="2" fillId="0" borderId="6" xfId="24" applyNumberFormat="1" applyFont="1" applyFill="1" applyBorder="1">
      <alignment/>
      <protection/>
    </xf>
    <xf numFmtId="3" fontId="2" fillId="0" borderId="6" xfId="22" applyNumberFormat="1" applyFont="1" applyFill="1" applyBorder="1" applyAlignment="1">
      <alignment wrapText="1"/>
      <protection/>
    </xf>
    <xf numFmtId="3" fontId="2" fillId="0" borderId="6" xfId="22" applyNumberFormat="1" applyFont="1" applyFill="1" applyBorder="1">
      <alignment/>
      <protection/>
    </xf>
    <xf numFmtId="3" fontId="2" fillId="0" borderId="0" xfId="22" applyNumberFormat="1" applyFont="1" applyFill="1" applyBorder="1" applyAlignment="1">
      <alignment wrapText="1"/>
      <protection/>
    </xf>
    <xf numFmtId="3" fontId="2" fillId="0" borderId="0" xfId="22" applyNumberFormat="1" applyFont="1" applyFill="1" applyBorder="1">
      <alignment/>
      <protection/>
    </xf>
    <xf numFmtId="3" fontId="2" fillId="0" borderId="7" xfId="24" applyNumberFormat="1" applyFont="1" applyFill="1" applyBorder="1">
      <alignment/>
      <protection/>
    </xf>
    <xf numFmtId="3" fontId="2" fillId="0" borderId="7" xfId="22" applyNumberFormat="1" applyFont="1" applyFill="1" applyBorder="1" applyAlignment="1">
      <alignment wrapText="1"/>
      <protection/>
    </xf>
    <xf numFmtId="3" fontId="2" fillId="0" borderId="7" xfId="22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1" fontId="15" fillId="0" borderId="0" xfId="23" applyNumberFormat="1" applyFont="1" applyFill="1" applyBorder="1" applyAlignment="1">
      <alignment wrapText="1"/>
      <protection/>
    </xf>
    <xf numFmtId="174" fontId="15" fillId="0" borderId="4" xfId="26" applyNumberFormat="1" applyFont="1" applyFill="1" applyBorder="1" applyAlignment="1">
      <alignment wrapText="1"/>
    </xf>
    <xf numFmtId="174" fontId="15" fillId="0" borderId="4" xfId="16" applyNumberFormat="1" applyFont="1" applyFill="1" applyBorder="1" applyAlignment="1">
      <alignment horizontal="right" wrapText="1"/>
    </xf>
    <xf numFmtId="9" fontId="0" fillId="0" borderId="0" xfId="26" applyNumberForma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4" fontId="2" fillId="0" borderId="2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10" fillId="0" borderId="2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11" xfId="26" applyNumberFormat="1" applyFont="1" applyBorder="1" applyAlignment="1">
      <alignment horizontal="right"/>
    </xf>
    <xf numFmtId="173" fontId="5" fillId="0" borderId="5" xfId="26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173" fontId="0" fillId="0" borderId="0" xfId="0" applyNumberFormat="1" applyFont="1" applyAlignment="1">
      <alignment/>
    </xf>
    <xf numFmtId="173" fontId="0" fillId="0" borderId="0" xfId="26" applyNumberFormat="1" applyFont="1" applyFill="1" applyAlignment="1">
      <alignment/>
    </xf>
    <xf numFmtId="0" fontId="16" fillId="0" borderId="0" xfId="23" applyFont="1" applyFill="1" applyBorder="1" applyAlignment="1">
      <alignment horizontal="right" vertical="center"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0" fontId="15" fillId="0" borderId="0" xfId="23" applyFont="1" applyFill="1" applyBorder="1" applyAlignment="1">
      <alignment horizontal="left" wrapText="1"/>
      <protection/>
    </xf>
    <xf numFmtId="0" fontId="15" fillId="0" borderId="0" xfId="23" applyFont="1" applyFill="1" applyBorder="1" applyAlignment="1">
      <alignment horizontal="right" vertical="center" wrapText="1"/>
      <protection/>
    </xf>
    <xf numFmtId="173" fontId="15" fillId="0" borderId="0" xfId="26" applyNumberFormat="1" applyFont="1" applyFill="1" applyBorder="1" applyAlignment="1">
      <alignment wrapText="1"/>
    </xf>
    <xf numFmtId="3" fontId="0" fillId="0" borderId="0" xfId="26" applyNumberFormat="1" applyFont="1" applyFill="1" applyAlignment="1">
      <alignment/>
    </xf>
    <xf numFmtId="0" fontId="23" fillId="0" borderId="0" xfId="0" applyFont="1" applyFill="1" applyAlignment="1">
      <alignment/>
    </xf>
    <xf numFmtId="0" fontId="2" fillId="0" borderId="1" xfId="24" applyFont="1" applyFill="1" applyBorder="1" applyAlignment="1">
      <alignment horizontal="left"/>
      <protection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9" fontId="0" fillId="0" borderId="0" xfId="26" applyFont="1" applyFill="1" applyAlignment="1">
      <alignment/>
    </xf>
    <xf numFmtId="173" fontId="0" fillId="0" borderId="0" xfId="26" applyNumberFormat="1" applyFont="1" applyFill="1" applyAlignment="1">
      <alignment/>
    </xf>
    <xf numFmtId="3" fontId="0" fillId="0" borderId="0" xfId="26" applyNumberFormat="1" applyFont="1" applyFill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2" fillId="0" borderId="11" xfId="0" applyNumberFormat="1" applyFont="1" applyFill="1" applyBorder="1" applyAlignment="1">
      <alignment horizontal="right"/>
    </xf>
    <xf numFmtId="174" fontId="2" fillId="0" borderId="8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2" fontId="0" fillId="0" borderId="9" xfId="26" applyNumberFormat="1" applyFont="1" applyFill="1" applyBorder="1" applyAlignment="1">
      <alignment horizontal="right"/>
    </xf>
    <xf numFmtId="3" fontId="0" fillId="0" borderId="0" xfId="26" applyNumberFormat="1" applyFont="1" applyFill="1" applyBorder="1" applyAlignment="1">
      <alignment horizontal="right"/>
    </xf>
    <xf numFmtId="0" fontId="15" fillId="0" borderId="11" xfId="23" applyFont="1" applyFill="1" applyBorder="1" applyAlignment="1">
      <alignment wrapText="1"/>
      <protection/>
    </xf>
    <xf numFmtId="3" fontId="2" fillId="0" borderId="0" xfId="24" applyNumberFormat="1" applyFont="1" applyFill="1" applyBorder="1">
      <alignment/>
      <protection/>
    </xf>
    <xf numFmtId="3" fontId="2" fillId="0" borderId="4" xfId="24" applyNumberFormat="1" applyFont="1" applyFill="1" applyBorder="1">
      <alignment/>
      <protection/>
    </xf>
    <xf numFmtId="0" fontId="2" fillId="0" borderId="4" xfId="22" applyFont="1" applyFill="1" applyBorder="1" applyAlignment="1">
      <alignment horizontal="right"/>
      <protection/>
    </xf>
    <xf numFmtId="172" fontId="0" fillId="0" borderId="4" xfId="0" applyNumberFormat="1" applyFont="1" applyFill="1" applyBorder="1" applyAlignment="1">
      <alignment/>
    </xf>
    <xf numFmtId="0" fontId="1" fillId="0" borderId="3" xfId="24" applyFont="1" applyFill="1" applyBorder="1" applyAlignment="1">
      <alignment horizontal="lef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8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14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26" applyNumberFormat="1" applyFont="1" applyFill="1" applyBorder="1" applyAlignment="1">
      <alignment horizontal="right" vertical="center"/>
    </xf>
    <xf numFmtId="0" fontId="1" fillId="0" borderId="7" xfId="26" applyNumberFormat="1" applyFont="1" applyFill="1" applyBorder="1" applyAlignment="1">
      <alignment horizontal="right" vertical="center"/>
    </xf>
    <xf numFmtId="0" fontId="1" fillId="0" borderId="1" xfId="24" applyFont="1" applyFill="1" applyBorder="1" applyAlignment="1">
      <alignment horizontal="lef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6" fillId="0" borderId="6" xfId="23" applyFont="1" applyFill="1" applyBorder="1" applyAlignment="1">
      <alignment horizontal="right" vertical="center" wrapText="1"/>
      <protection/>
    </xf>
    <xf numFmtId="0" fontId="16" fillId="0" borderId="7" xfId="23" applyFont="1" applyFill="1" applyBorder="1" applyAlignment="1">
      <alignment horizontal="righ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6" fillId="0" borderId="6" xfId="23" applyFont="1" applyFill="1" applyBorder="1" applyAlignment="1">
      <alignment horizontal="center" vertical="center" wrapText="1"/>
      <protection/>
    </xf>
    <xf numFmtId="0" fontId="16" fillId="0" borderId="7" xfId="23" applyFont="1" applyFill="1" applyBorder="1" applyAlignment="1">
      <alignment horizontal="center" vertical="center" wrapText="1"/>
      <protection/>
    </xf>
    <xf numFmtId="0" fontId="16" fillId="0" borderId="10" xfId="23" applyFont="1" applyFill="1" applyBorder="1" applyAlignment="1">
      <alignment horizontal="center" vertical="center" wrapText="1"/>
      <protection/>
    </xf>
    <xf numFmtId="0" fontId="16" fillId="0" borderId="11" xfId="23" applyFont="1" applyFill="1" applyBorder="1" applyAlignment="1">
      <alignment horizontal="center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showGridLines="0" workbookViewId="0" topLeftCell="A1">
      <selection activeCell="D9" sqref="D9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4" width="11.7109375" style="2" customWidth="1"/>
    <col min="5" max="16384" width="9.140625" style="2" customWidth="1"/>
  </cols>
  <sheetData>
    <row r="2" spans="1:5" ht="25.5" customHeight="1">
      <c r="A2" s="290" t="s">
        <v>12</v>
      </c>
      <c r="B2" s="290"/>
      <c r="C2" s="290"/>
      <c r="D2" s="290"/>
      <c r="E2" s="290"/>
    </row>
    <row r="3" spans="1:5" ht="15">
      <c r="A3" s="44" t="s">
        <v>13</v>
      </c>
      <c r="B3" s="45"/>
      <c r="C3" s="45"/>
      <c r="D3" s="46"/>
      <c r="E3" s="47"/>
    </row>
    <row r="4" spans="1:5" ht="12.75">
      <c r="A4" s="44" t="s">
        <v>217</v>
      </c>
      <c r="B4" s="48"/>
      <c r="C4" s="48"/>
      <c r="D4" s="49"/>
      <c r="E4" s="49"/>
    </row>
    <row r="5" spans="1:5" ht="25.5" customHeight="1">
      <c r="A5" s="297" t="s">
        <v>14</v>
      </c>
      <c r="B5" s="297"/>
      <c r="C5" s="297"/>
      <c r="D5" s="297"/>
      <c r="E5" s="297"/>
    </row>
    <row r="7" spans="1:4" ht="12.75" customHeight="1">
      <c r="A7" s="291" t="s">
        <v>80</v>
      </c>
      <c r="B7" s="293" t="s">
        <v>209</v>
      </c>
      <c r="C7" s="294" t="s">
        <v>210</v>
      </c>
      <c r="D7" s="295" t="s">
        <v>211</v>
      </c>
    </row>
    <row r="8" spans="1:4" ht="12.75">
      <c r="A8" s="292"/>
      <c r="B8" s="293"/>
      <c r="C8" s="294"/>
      <c r="D8" s="296"/>
    </row>
    <row r="9" spans="1:4" ht="14.25">
      <c r="A9" s="30" t="s">
        <v>17</v>
      </c>
      <c r="B9" s="32">
        <v>14825</v>
      </c>
      <c r="C9" s="33">
        <v>15181</v>
      </c>
      <c r="D9" s="26">
        <f>C9/B9-1</f>
        <v>0.024013490725126374</v>
      </c>
    </row>
    <row r="10" spans="1:4" ht="12.75">
      <c r="A10" s="8" t="s">
        <v>18</v>
      </c>
      <c r="B10" s="18">
        <v>190</v>
      </c>
      <c r="C10" s="14">
        <v>124</v>
      </c>
      <c r="D10" s="22">
        <f>C10/B10-1</f>
        <v>-0.34736842105263155</v>
      </c>
    </row>
    <row r="11" spans="1:5" ht="12.75">
      <c r="A11" s="8" t="s">
        <v>19</v>
      </c>
      <c r="B11" s="18">
        <v>-7777</v>
      </c>
      <c r="C11" s="14">
        <v>-8230</v>
      </c>
      <c r="D11" s="22">
        <f>C11/B11-1</f>
        <v>0.05824868201105815</v>
      </c>
      <c r="E11" s="40"/>
    </row>
    <row r="12" spans="1:4" ht="12.75">
      <c r="A12" s="8" t="s">
        <v>20</v>
      </c>
      <c r="B12" s="18">
        <v>-44</v>
      </c>
      <c r="C12" s="14">
        <v>-47</v>
      </c>
      <c r="D12" s="22">
        <f>C12/B12-1</f>
        <v>0.06818181818181812</v>
      </c>
    </row>
    <row r="13" spans="1:4" ht="12.75">
      <c r="A13" s="8" t="s">
        <v>21</v>
      </c>
      <c r="B13" s="18">
        <v>15</v>
      </c>
      <c r="C13" s="14">
        <v>7</v>
      </c>
      <c r="D13" s="22">
        <f>C13/B13-1</f>
        <v>-0.5333333333333333</v>
      </c>
    </row>
    <row r="14" spans="1:4" ht="12.75">
      <c r="A14" s="8" t="s">
        <v>22</v>
      </c>
      <c r="B14" s="18">
        <v>-15</v>
      </c>
      <c r="C14" s="14">
        <v>5</v>
      </c>
      <c r="D14" s="27" t="s">
        <v>1</v>
      </c>
    </row>
    <row r="15" spans="1:4" ht="3.75" customHeight="1">
      <c r="A15" s="8"/>
      <c r="B15" s="18"/>
      <c r="C15" s="14"/>
      <c r="D15" s="22"/>
    </row>
    <row r="16" spans="1:4" ht="12.75">
      <c r="A16" s="9" t="s">
        <v>23</v>
      </c>
      <c r="B16" s="19">
        <f>SUM(B9:B14)</f>
        <v>7194</v>
      </c>
      <c r="C16" s="13">
        <f>SUM(C9:C14)</f>
        <v>7040</v>
      </c>
      <c r="D16" s="23">
        <f>C16/B16-1</f>
        <v>-0.021406727828746197</v>
      </c>
    </row>
    <row r="17" spans="1:4" ht="3.75" customHeight="1">
      <c r="A17" s="9"/>
      <c r="B17" s="19"/>
      <c r="C17" s="13"/>
      <c r="D17" s="22"/>
    </row>
    <row r="18" spans="1:4" ht="12.75" customHeight="1">
      <c r="A18" s="31" t="s">
        <v>24</v>
      </c>
      <c r="B18" s="34">
        <f>B16/14706</f>
        <v>0.48918808649530804</v>
      </c>
      <c r="C18" s="35">
        <f>C16/15096</f>
        <v>0.4663487016428193</v>
      </c>
      <c r="D18" s="22"/>
    </row>
    <row r="19" spans="1:4" ht="3.75" customHeight="1">
      <c r="A19" s="9"/>
      <c r="B19" s="19"/>
      <c r="C19" s="13"/>
      <c r="D19" s="22"/>
    </row>
    <row r="20" spans="1:4" ht="12.75">
      <c r="A20" s="8" t="s">
        <v>25</v>
      </c>
      <c r="B20" s="18">
        <v>-4173</v>
      </c>
      <c r="C20" s="14">
        <v>-3854</v>
      </c>
      <c r="D20" s="22">
        <f>C20/B20-1</f>
        <v>-0.076443805415768</v>
      </c>
    </row>
    <row r="21" spans="1:4" ht="3" customHeight="1">
      <c r="A21" s="8"/>
      <c r="B21" s="18"/>
      <c r="C21" s="14"/>
      <c r="D21" s="22"/>
    </row>
    <row r="22" spans="1:4" ht="12.75">
      <c r="A22" s="9" t="s">
        <v>26</v>
      </c>
      <c r="B22" s="19">
        <f>B16+B20</f>
        <v>3021</v>
      </c>
      <c r="C22" s="13">
        <f>C16+C20</f>
        <v>3186</v>
      </c>
      <c r="D22" s="23">
        <f>C22/B22-1</f>
        <v>0.054617676266137005</v>
      </c>
    </row>
    <row r="23" spans="1:4" ht="3" customHeight="1">
      <c r="A23" s="9"/>
      <c r="B23" s="19"/>
      <c r="C23" s="13"/>
      <c r="D23" s="22"/>
    </row>
    <row r="24" spans="1:4" ht="12.75">
      <c r="A24" s="8" t="s">
        <v>27</v>
      </c>
      <c r="B24" s="18">
        <v>-86</v>
      </c>
      <c r="C24" s="14">
        <v>-46</v>
      </c>
      <c r="D24" s="22">
        <f>C24/B24-1</f>
        <v>-0.4651162790697675</v>
      </c>
    </row>
    <row r="25" spans="1:4" ht="3" customHeight="1">
      <c r="A25" s="8"/>
      <c r="B25" s="18"/>
      <c r="C25" s="14"/>
      <c r="D25" s="22"/>
    </row>
    <row r="26" spans="1:4" ht="12.75">
      <c r="A26" s="9" t="s">
        <v>28</v>
      </c>
      <c r="B26" s="19">
        <f>B22+B24</f>
        <v>2935</v>
      </c>
      <c r="C26" s="13">
        <f>C22+C24</f>
        <v>3140</v>
      </c>
      <c r="D26" s="23">
        <f>C26/B26-1</f>
        <v>0.06984667802385003</v>
      </c>
    </row>
    <row r="27" spans="1:4" ht="3" customHeight="1">
      <c r="A27" s="9"/>
      <c r="B27" s="19"/>
      <c r="C27" s="13"/>
      <c r="D27" s="22"/>
    </row>
    <row r="28" spans="1:4" ht="12.75">
      <c r="A28" s="8" t="s">
        <v>29</v>
      </c>
      <c r="B28" s="18">
        <v>-882</v>
      </c>
      <c r="C28" s="14">
        <v>-831</v>
      </c>
      <c r="D28" s="22">
        <f>C28/B28-1</f>
        <v>-0.05782312925170063</v>
      </c>
    </row>
    <row r="29" spans="1:4" ht="3" customHeight="1">
      <c r="A29" s="8"/>
      <c r="B29" s="18"/>
      <c r="C29" s="14"/>
      <c r="D29" s="22"/>
    </row>
    <row r="30" spans="1:4" ht="12.75">
      <c r="A30" s="9" t="s">
        <v>30</v>
      </c>
      <c r="B30" s="19">
        <f>B26+B28</f>
        <v>2053</v>
      </c>
      <c r="C30" s="13">
        <f>C26+C28</f>
        <v>2309</v>
      </c>
      <c r="D30" s="23">
        <f>C30/B30-1</f>
        <v>0.1246955674622503</v>
      </c>
    </row>
    <row r="31" spans="1:4" ht="3" customHeight="1">
      <c r="A31" s="9"/>
      <c r="B31" s="19"/>
      <c r="C31" s="13"/>
      <c r="D31" s="22"/>
    </row>
    <row r="32" spans="1:4" ht="12.75">
      <c r="A32" s="8" t="s">
        <v>31</v>
      </c>
      <c r="B32" s="18">
        <v>0</v>
      </c>
      <c r="C32" s="14">
        <v>0</v>
      </c>
      <c r="D32" s="22">
        <v>0</v>
      </c>
    </row>
    <row r="33" spans="1:4" ht="3" customHeight="1">
      <c r="A33" s="8"/>
      <c r="B33" s="20" t="s">
        <v>0</v>
      </c>
      <c r="C33" s="15" t="s">
        <v>0</v>
      </c>
      <c r="D33" s="181" t="s">
        <v>8</v>
      </c>
    </row>
    <row r="34" spans="1:4" ht="12.75">
      <c r="A34" s="9" t="s">
        <v>32</v>
      </c>
      <c r="B34" s="19">
        <f>B30+B32</f>
        <v>2053</v>
      </c>
      <c r="C34" s="13">
        <f>C30+C32</f>
        <v>2309</v>
      </c>
      <c r="D34" s="23">
        <f>C34/B34-1</f>
        <v>0.1246955674622503</v>
      </c>
    </row>
    <row r="35" spans="1:4" ht="3" customHeight="1">
      <c r="A35" s="12"/>
      <c r="B35" s="36"/>
      <c r="C35" s="37"/>
      <c r="D35" s="25"/>
    </row>
    <row r="37" ht="4.5" customHeight="1"/>
    <row r="38" ht="14.25">
      <c r="A38" s="4" t="s">
        <v>15</v>
      </c>
    </row>
    <row r="39" ht="14.25">
      <c r="A39" s="4" t="s">
        <v>16</v>
      </c>
    </row>
    <row r="42" ht="12.75">
      <c r="C42" s="3"/>
    </row>
  </sheetData>
  <mergeCells count="6">
    <mergeCell ref="A2:E2"/>
    <mergeCell ref="A7:A8"/>
    <mergeCell ref="B7:B8"/>
    <mergeCell ref="C7:C8"/>
    <mergeCell ref="D7:D8"/>
    <mergeCell ref="A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&amp;L&amp;"Arial,Tučné"&amp;14Telefónica O2 Czech Republic - FINANČNÍ A PROVOZNÍ VÝSLEDKY&amp;R26. dubna 2007</oddHeader>
    <oddFooter>&amp;L&amp;"Arial,tučné"Investor Relations&amp;"Arial,obyčejné"
Tel. +420 271 462 076, +420 271 462 169&amp;Cemail: investor.relations@o2.com&amp;R1 z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SheetLayoutView="100" workbookViewId="0" topLeftCell="A36">
      <selection activeCell="C36" sqref="C36"/>
    </sheetView>
  </sheetViews>
  <sheetFormatPr defaultColWidth="9.140625" defaultRowHeight="12.75"/>
  <cols>
    <col min="1" max="1" width="38.421875" style="2" customWidth="1"/>
    <col min="2" max="3" width="9.140625" style="6" customWidth="1"/>
    <col min="4" max="4" width="11.7109375" style="2" customWidth="1"/>
    <col min="5" max="5" width="10.28125" style="2" bestFit="1" customWidth="1"/>
    <col min="6" max="6" width="6.421875" style="2" customWidth="1"/>
    <col min="7" max="7" width="32.7109375" style="2" customWidth="1"/>
    <col min="8" max="12" width="9.140625" style="2" customWidth="1"/>
    <col min="13" max="13" width="15.57421875" style="2" customWidth="1"/>
    <col min="14" max="16384" width="9.140625" style="2" customWidth="1"/>
  </cols>
  <sheetData>
    <row r="1" spans="1:4" ht="12.75" customHeight="1">
      <c r="A1" s="291" t="s">
        <v>218</v>
      </c>
      <c r="B1" s="293" t="s">
        <v>209</v>
      </c>
      <c r="C1" s="294" t="s">
        <v>210</v>
      </c>
      <c r="D1" s="295" t="s">
        <v>211</v>
      </c>
    </row>
    <row r="2" spans="1:4" ht="12.75">
      <c r="A2" s="292"/>
      <c r="B2" s="293"/>
      <c r="C2" s="294"/>
      <c r="D2" s="296"/>
    </row>
    <row r="3" spans="1:6" ht="14.25">
      <c r="A3" s="7" t="s">
        <v>33</v>
      </c>
      <c r="B3" s="19">
        <v>2572</v>
      </c>
      <c r="C3" s="13">
        <v>2534</v>
      </c>
      <c r="D3" s="28">
        <f>C3/B3-1</f>
        <v>-0.014774494556765161</v>
      </c>
      <c r="E3" s="200"/>
      <c r="F3" s="200"/>
    </row>
    <row r="4" spans="1:5" ht="12.75">
      <c r="A4" s="9"/>
      <c r="B4" s="18"/>
      <c r="C4" s="14"/>
      <c r="D4" s="27"/>
      <c r="E4" s="201"/>
    </row>
    <row r="5" spans="1:6" ht="12.75">
      <c r="A5" s="9" t="s">
        <v>34</v>
      </c>
      <c r="B5" s="19">
        <f>B6+B11</f>
        <v>2677</v>
      </c>
      <c r="C5" s="13">
        <f>C6+C11</f>
        <v>2421</v>
      </c>
      <c r="D5" s="15">
        <f aca="true" t="shared" si="0" ref="D5:D11">C5/B5-1</f>
        <v>-0.09562943593574902</v>
      </c>
      <c r="E5" s="200"/>
      <c r="F5" s="39"/>
    </row>
    <row r="6" spans="1:6" ht="12.75">
      <c r="A6" s="8" t="s">
        <v>35</v>
      </c>
      <c r="B6" s="18">
        <f>SUM(B7:B10)</f>
        <v>1544</v>
      </c>
      <c r="C6" s="14">
        <f>SUM(C7:C10)</f>
        <v>1201</v>
      </c>
      <c r="D6" s="27">
        <f t="shared" si="0"/>
        <v>-0.22215025906735753</v>
      </c>
      <c r="E6" s="200"/>
      <c r="F6" s="200"/>
    </row>
    <row r="7" spans="1:6" ht="14.25">
      <c r="A7" s="11" t="s">
        <v>36</v>
      </c>
      <c r="B7" s="18">
        <v>891</v>
      </c>
      <c r="C7" s="14">
        <v>611</v>
      </c>
      <c r="D7" s="27">
        <f t="shared" si="0"/>
        <v>-0.31425364758698093</v>
      </c>
      <c r="E7" s="200"/>
      <c r="F7" s="39"/>
    </row>
    <row r="8" spans="1:6" ht="12.75">
      <c r="A8" s="11" t="s">
        <v>37</v>
      </c>
      <c r="B8" s="18">
        <v>397</v>
      </c>
      <c r="C8" s="14">
        <v>365</v>
      </c>
      <c r="D8" s="27">
        <f t="shared" si="0"/>
        <v>-0.08060453400503775</v>
      </c>
      <c r="E8" s="200"/>
      <c r="F8" s="39"/>
    </row>
    <row r="9" spans="1:6" ht="12.75">
      <c r="A9" s="11" t="s">
        <v>38</v>
      </c>
      <c r="B9" s="18">
        <v>134</v>
      </c>
      <c r="C9" s="14">
        <v>119</v>
      </c>
      <c r="D9" s="27">
        <f t="shared" si="0"/>
        <v>-0.11194029850746268</v>
      </c>
      <c r="E9" s="200"/>
      <c r="F9" s="39"/>
    </row>
    <row r="10" spans="1:6" ht="14.25">
      <c r="A10" s="11" t="s">
        <v>39</v>
      </c>
      <c r="B10" s="18">
        <v>122</v>
      </c>
      <c r="C10" s="14">
        <v>106</v>
      </c>
      <c r="D10" s="27">
        <f t="shared" si="0"/>
        <v>-0.1311475409836066</v>
      </c>
      <c r="E10" s="200"/>
      <c r="F10" s="39"/>
    </row>
    <row r="11" spans="1:6" ht="14.25">
      <c r="A11" s="8" t="s">
        <v>40</v>
      </c>
      <c r="B11" s="18">
        <v>1133</v>
      </c>
      <c r="C11" s="14">
        <v>1220</v>
      </c>
      <c r="D11" s="27">
        <f t="shared" si="0"/>
        <v>0.07678729037952348</v>
      </c>
      <c r="E11" s="200"/>
      <c r="F11" s="200"/>
    </row>
    <row r="12" spans="1:6" ht="3" customHeight="1">
      <c r="A12" s="8"/>
      <c r="B12" s="18"/>
      <c r="C12" s="14"/>
      <c r="D12" s="27"/>
      <c r="E12" s="200"/>
      <c r="F12" s="39"/>
    </row>
    <row r="13" spans="1:6" ht="12.75">
      <c r="A13" s="9" t="s">
        <v>41</v>
      </c>
      <c r="B13" s="19">
        <f>B14+B15</f>
        <v>788</v>
      </c>
      <c r="C13" s="13">
        <f>C14+C15</f>
        <v>951</v>
      </c>
      <c r="D13" s="15">
        <f>C13/B13-1</f>
        <v>0.20685279187817263</v>
      </c>
      <c r="E13" s="39"/>
      <c r="F13" s="39"/>
    </row>
    <row r="14" spans="1:6" ht="12.75">
      <c r="A14" s="11" t="s">
        <v>42</v>
      </c>
      <c r="B14" s="18">
        <v>215</v>
      </c>
      <c r="C14" s="14">
        <v>85</v>
      </c>
      <c r="D14" s="27">
        <f>C14/B14-1</f>
        <v>-0.6046511627906976</v>
      </c>
      <c r="E14" s="39"/>
      <c r="F14" s="39"/>
    </row>
    <row r="15" spans="1:6" ht="12.75">
      <c r="A15" s="11" t="s">
        <v>43</v>
      </c>
      <c r="B15" s="18">
        <v>573</v>
      </c>
      <c r="C15" s="14">
        <v>866</v>
      </c>
      <c r="D15" s="27">
        <f>C15/B15-1</f>
        <v>0.5113438045375218</v>
      </c>
      <c r="E15" s="39"/>
      <c r="F15" s="39"/>
    </row>
    <row r="16" spans="1:6" ht="14.25">
      <c r="A16" s="11" t="s">
        <v>44</v>
      </c>
      <c r="B16" s="18">
        <v>489</v>
      </c>
      <c r="C16" s="14">
        <f>C15-C17</f>
        <v>764</v>
      </c>
      <c r="D16" s="27">
        <f>C16/B16-1</f>
        <v>0.5623721881390593</v>
      </c>
      <c r="E16" s="200"/>
      <c r="F16" s="39"/>
    </row>
    <row r="17" spans="1:6" ht="14.25">
      <c r="A17" s="11" t="s">
        <v>45</v>
      </c>
      <c r="B17" s="18">
        <v>84</v>
      </c>
      <c r="C17" s="14">
        <v>102</v>
      </c>
      <c r="D17" s="27">
        <f>C17/B17-1</f>
        <v>0.2142857142857142</v>
      </c>
      <c r="E17" s="200"/>
      <c r="F17" s="39"/>
    </row>
    <row r="18" spans="1:6" ht="12.75">
      <c r="A18" s="11"/>
      <c r="B18" s="18"/>
      <c r="C18" s="14"/>
      <c r="D18" s="27"/>
      <c r="E18" s="200"/>
      <c r="F18" s="39"/>
    </row>
    <row r="19" spans="1:6" ht="12.75">
      <c r="A19" s="9" t="s">
        <v>46</v>
      </c>
      <c r="B19" s="260">
        <v>108</v>
      </c>
      <c r="C19" s="13">
        <v>259</v>
      </c>
      <c r="D19" s="15">
        <f>C19/B19-1</f>
        <v>1.3981481481481484</v>
      </c>
      <c r="E19" s="39"/>
      <c r="F19" s="39"/>
    </row>
    <row r="20" spans="1:6" ht="12.75">
      <c r="A20" s="9"/>
      <c r="B20" s="258"/>
      <c r="C20" s="14"/>
      <c r="D20" s="27"/>
      <c r="E20" s="200"/>
      <c r="F20" s="39"/>
    </row>
    <row r="21" spans="1:6" ht="14.25">
      <c r="A21" s="9" t="s">
        <v>47</v>
      </c>
      <c r="B21" s="260">
        <v>157</v>
      </c>
      <c r="C21" s="13">
        <v>105</v>
      </c>
      <c r="D21" s="15">
        <f>C21/B21-1</f>
        <v>-0.3312101910828026</v>
      </c>
      <c r="E21" s="200"/>
      <c r="F21" s="200"/>
    </row>
    <row r="22" spans="1:9" ht="3" customHeight="1">
      <c r="A22" s="9"/>
      <c r="B22" s="258"/>
      <c r="C22" s="14"/>
      <c r="D22" s="27"/>
      <c r="E22" s="200"/>
      <c r="F22" s="39"/>
      <c r="G22" s="4"/>
      <c r="H22" s="6"/>
      <c r="I22" s="6"/>
    </row>
    <row r="23" spans="1:6" ht="12.75">
      <c r="A23" s="9" t="s">
        <v>48</v>
      </c>
      <c r="B23" s="260">
        <f>B24+B25</f>
        <v>1036</v>
      </c>
      <c r="C23" s="13">
        <f>C24+C25</f>
        <v>1033</v>
      </c>
      <c r="D23" s="15">
        <f>C23/B23-1</f>
        <v>-0.0028957528957529455</v>
      </c>
      <c r="E23" s="200"/>
      <c r="F23" s="200"/>
    </row>
    <row r="24" spans="1:6" ht="12.75">
      <c r="A24" s="11" t="s">
        <v>49</v>
      </c>
      <c r="B24" s="258">
        <v>594</v>
      </c>
      <c r="C24" s="14">
        <v>551</v>
      </c>
      <c r="D24" s="27">
        <f>C24/B24-1</f>
        <v>-0.07239057239057234</v>
      </c>
      <c r="E24" s="200"/>
      <c r="F24" s="200"/>
    </row>
    <row r="25" spans="1:6" ht="14.25">
      <c r="A25" s="11" t="s">
        <v>50</v>
      </c>
      <c r="B25" s="258">
        <v>442</v>
      </c>
      <c r="C25" s="14">
        <v>482</v>
      </c>
      <c r="D25" s="27">
        <f>C25/B25-1</f>
        <v>0.09049773755656099</v>
      </c>
      <c r="E25" s="200"/>
      <c r="F25" s="39"/>
    </row>
    <row r="26" spans="1:5" ht="3" customHeight="1">
      <c r="A26" s="11"/>
      <c r="B26" s="258"/>
      <c r="C26" s="14"/>
      <c r="D26" s="27"/>
      <c r="E26" s="201"/>
    </row>
    <row r="27" spans="1:8" ht="14.25">
      <c r="A27" s="9" t="s">
        <v>51</v>
      </c>
      <c r="B27" s="260">
        <v>116</v>
      </c>
      <c r="C27" s="13">
        <v>147</v>
      </c>
      <c r="D27" s="15">
        <f>C27/B27-1</f>
        <v>0.26724137931034475</v>
      </c>
      <c r="E27" s="248"/>
      <c r="F27" s="248"/>
      <c r="G27" s="38"/>
      <c r="H27" s="38"/>
    </row>
    <row r="28" spans="1:5" ht="3.75" customHeight="1">
      <c r="A28" s="9"/>
      <c r="B28" s="271" t="s">
        <v>0</v>
      </c>
      <c r="C28" s="15" t="s">
        <v>0</v>
      </c>
      <c r="D28" s="15" t="s">
        <v>0</v>
      </c>
      <c r="E28" s="201"/>
    </row>
    <row r="29" spans="1:6" ht="12.75">
      <c r="A29" s="9" t="s">
        <v>52</v>
      </c>
      <c r="B29" s="260">
        <f>B3+B5+B13+B19+B21+B23+B27</f>
        <v>7454</v>
      </c>
      <c r="C29" s="19">
        <f>C3+C5+C13+C19+C21+C23+C27</f>
        <v>7450</v>
      </c>
      <c r="D29" s="229">
        <f>C29/B29-1</f>
        <v>-0.0005366246310705147</v>
      </c>
      <c r="E29" s="200"/>
      <c r="F29" s="200"/>
    </row>
    <row r="30" spans="1:6" ht="3.75" customHeight="1">
      <c r="A30" s="228"/>
      <c r="B30" s="260"/>
      <c r="C30" s="19"/>
      <c r="D30" s="229"/>
      <c r="E30" s="200"/>
      <c r="F30" s="200"/>
    </row>
    <row r="31" spans="1:6" ht="12.75">
      <c r="A31" s="9" t="s">
        <v>53</v>
      </c>
      <c r="B31" s="260">
        <v>94</v>
      </c>
      <c r="C31" s="13">
        <v>85</v>
      </c>
      <c r="D31" s="15">
        <f>C31/B31-1</f>
        <v>-0.0957446808510638</v>
      </c>
      <c r="E31" s="200"/>
      <c r="F31" s="200"/>
    </row>
    <row r="32" spans="1:6" ht="3.75" customHeight="1">
      <c r="A32" s="9"/>
      <c r="B32" s="271" t="s">
        <v>0</v>
      </c>
      <c r="C32" s="15" t="s">
        <v>0</v>
      </c>
      <c r="D32" s="15" t="s">
        <v>0</v>
      </c>
      <c r="E32" s="200"/>
      <c r="F32" s="200"/>
    </row>
    <row r="33" spans="1:6" ht="12.75">
      <c r="A33" s="10" t="s">
        <v>54</v>
      </c>
      <c r="B33" s="278">
        <f>B29+B31</f>
        <v>7548</v>
      </c>
      <c r="C33" s="21">
        <f>C29+C31</f>
        <v>7535</v>
      </c>
      <c r="D33" s="230">
        <f>C33/B33-1</f>
        <v>-0.0017223105458399335</v>
      </c>
      <c r="E33" s="200"/>
      <c r="F33" s="200"/>
    </row>
    <row r="34" spans="1:3" ht="14.25">
      <c r="A34" s="4"/>
      <c r="B34" s="5"/>
      <c r="C34" s="5"/>
    </row>
    <row r="35" spans="1:3" ht="5.25" customHeight="1">
      <c r="A35" s="42"/>
      <c r="B35" s="5"/>
      <c r="C35" s="5"/>
    </row>
    <row r="36" spans="1:3" ht="14.25" customHeight="1">
      <c r="A36" s="4" t="s">
        <v>55</v>
      </c>
      <c r="B36" s="5"/>
      <c r="C36" s="5"/>
    </row>
    <row r="37" spans="1:3" ht="14.25">
      <c r="A37" s="4" t="s">
        <v>56</v>
      </c>
      <c r="B37" s="5"/>
      <c r="C37" s="5"/>
    </row>
    <row r="38" spans="1:3" ht="14.25">
      <c r="A38" s="4" t="s">
        <v>57</v>
      </c>
      <c r="B38" s="5"/>
      <c r="C38" s="5"/>
    </row>
    <row r="39" spans="1:3" ht="14.25">
      <c r="A39" s="4" t="s">
        <v>58</v>
      </c>
      <c r="B39" s="5"/>
      <c r="C39" s="5"/>
    </row>
    <row r="40" spans="1:3" ht="14.25">
      <c r="A40" s="4" t="s">
        <v>59</v>
      </c>
      <c r="B40" s="5"/>
      <c r="C40" s="5"/>
    </row>
    <row r="41" spans="1:3" ht="14.25">
      <c r="A41" s="4" t="s">
        <v>60</v>
      </c>
      <c r="B41" s="5"/>
      <c r="C41" s="5"/>
    </row>
    <row r="42" spans="1:3" ht="14.25">
      <c r="A42" s="4" t="s">
        <v>61</v>
      </c>
      <c r="B42" s="5"/>
      <c r="C42" s="5"/>
    </row>
    <row r="43" spans="1:3" ht="14.25">
      <c r="A43" s="4" t="s">
        <v>62</v>
      </c>
      <c r="B43" s="5"/>
      <c r="C43" s="5"/>
    </row>
    <row r="44" spans="1:3" ht="14.25">
      <c r="A44" s="4" t="s">
        <v>63</v>
      </c>
      <c r="B44" s="5"/>
      <c r="C44" s="5"/>
    </row>
    <row r="45" spans="1:3" ht="14.25">
      <c r="A45" s="4" t="s">
        <v>64</v>
      </c>
      <c r="B45" s="5"/>
      <c r="C45" s="5"/>
    </row>
    <row r="46" spans="1:4" ht="12.75">
      <c r="A46" s="43"/>
      <c r="B46" s="18"/>
      <c r="C46" s="18"/>
      <c r="D46" s="43"/>
    </row>
    <row r="47" spans="1:4" ht="12.75" customHeight="1">
      <c r="A47" s="291" t="s">
        <v>219</v>
      </c>
      <c r="B47" s="293" t="s">
        <v>209</v>
      </c>
      <c r="C47" s="294" t="s">
        <v>210</v>
      </c>
      <c r="D47" s="295" t="s">
        <v>211</v>
      </c>
    </row>
    <row r="48" spans="1:4" ht="12.75">
      <c r="A48" s="292"/>
      <c r="B48" s="293"/>
      <c r="C48" s="294"/>
      <c r="D48" s="296"/>
    </row>
    <row r="49" spans="1:4" ht="12.75">
      <c r="A49" s="7" t="s">
        <v>65</v>
      </c>
      <c r="B49" s="232">
        <f>B50+B54+B55+B56</f>
        <v>6893</v>
      </c>
      <c r="C49" s="24">
        <f>C50+C54+C55+C56</f>
        <v>7269</v>
      </c>
      <c r="D49" s="239">
        <f aca="true" t="shared" si="1" ref="D49:D56">C49/B49-1</f>
        <v>0.05454809226751767</v>
      </c>
    </row>
    <row r="50" spans="1:6" ht="12.75">
      <c r="A50" s="8" t="s">
        <v>66</v>
      </c>
      <c r="B50" s="233">
        <f>B51+B52+B53</f>
        <v>5336</v>
      </c>
      <c r="C50" s="287">
        <f>C51+C52+C53</f>
        <v>5645</v>
      </c>
      <c r="D50" s="240">
        <f t="shared" si="1"/>
        <v>0.05790854572713644</v>
      </c>
      <c r="E50" s="38"/>
      <c r="F50" s="38"/>
    </row>
    <row r="51" spans="1:6" ht="12.75">
      <c r="A51" s="8" t="s">
        <v>67</v>
      </c>
      <c r="B51" s="234">
        <v>1566</v>
      </c>
      <c r="C51" s="259">
        <v>1702</v>
      </c>
      <c r="D51" s="240">
        <f t="shared" si="1"/>
        <v>0.0868454661558109</v>
      </c>
      <c r="E51" s="38"/>
      <c r="F51" s="39"/>
    </row>
    <row r="52" spans="1:6" ht="14.25">
      <c r="A52" s="8" t="s">
        <v>68</v>
      </c>
      <c r="B52" s="238">
        <v>2611</v>
      </c>
      <c r="C52" s="259">
        <v>2769</v>
      </c>
      <c r="D52" s="240">
        <f t="shared" si="1"/>
        <v>0.06051321332822668</v>
      </c>
      <c r="E52" s="38"/>
      <c r="F52" s="39"/>
    </row>
    <row r="53" spans="1:6" ht="14.25">
      <c r="A53" s="8" t="s">
        <v>69</v>
      </c>
      <c r="B53" s="238">
        <v>1159</v>
      </c>
      <c r="C53" s="259">
        <v>1174</v>
      </c>
      <c r="D53" s="240">
        <f t="shared" si="1"/>
        <v>0.012942191544434767</v>
      </c>
      <c r="E53" s="38"/>
      <c r="F53" s="39"/>
    </row>
    <row r="54" spans="1:6" ht="14.25">
      <c r="A54" s="8" t="s">
        <v>70</v>
      </c>
      <c r="B54" s="238">
        <v>1104</v>
      </c>
      <c r="C54" s="259">
        <v>1119</v>
      </c>
      <c r="D54" s="240">
        <f t="shared" si="1"/>
        <v>0.013586956521739024</v>
      </c>
      <c r="E54" s="39"/>
      <c r="F54" s="39"/>
    </row>
    <row r="55" spans="1:6" ht="15" customHeight="1">
      <c r="A55" s="8" t="s">
        <v>9</v>
      </c>
      <c r="B55" s="238">
        <v>379</v>
      </c>
      <c r="C55" s="259">
        <v>447</v>
      </c>
      <c r="D55" s="240">
        <f t="shared" si="1"/>
        <v>0.17941952506596315</v>
      </c>
      <c r="E55" s="39"/>
      <c r="F55" s="39"/>
    </row>
    <row r="56" spans="1:6" ht="15" customHeight="1">
      <c r="A56" s="8" t="s">
        <v>71</v>
      </c>
      <c r="B56" s="238">
        <v>74</v>
      </c>
      <c r="C56" s="14">
        <v>58</v>
      </c>
      <c r="D56" s="240">
        <f t="shared" si="1"/>
        <v>-0.21621621621621623</v>
      </c>
      <c r="E56" s="38"/>
      <c r="F56" s="39"/>
    </row>
    <row r="57" spans="1:6" ht="3" customHeight="1">
      <c r="A57" s="8"/>
      <c r="B57" s="238"/>
      <c r="C57" s="14"/>
      <c r="D57" s="240"/>
      <c r="E57" s="38"/>
      <c r="F57" s="39"/>
    </row>
    <row r="58" spans="1:6" ht="14.25">
      <c r="A58" s="9" t="s">
        <v>72</v>
      </c>
      <c r="B58" s="262">
        <v>381</v>
      </c>
      <c r="C58" s="13">
        <v>353</v>
      </c>
      <c r="D58" s="229">
        <f>C58/B58-1</f>
        <v>-0.07349081364829402</v>
      </c>
      <c r="E58" s="38"/>
      <c r="F58" s="39"/>
    </row>
    <row r="59" spans="1:4" ht="3" customHeight="1">
      <c r="A59" s="227"/>
      <c r="B59" s="236" t="s">
        <v>2</v>
      </c>
      <c r="C59" s="41" t="s">
        <v>2</v>
      </c>
      <c r="D59" s="241" t="s">
        <v>2</v>
      </c>
    </row>
    <row r="60" spans="1:6" ht="12.75">
      <c r="A60" s="9" t="s">
        <v>52</v>
      </c>
      <c r="B60" s="235">
        <f>B49+B58</f>
        <v>7274</v>
      </c>
      <c r="C60" s="13">
        <f>C49+C58</f>
        <v>7622</v>
      </c>
      <c r="D60" s="229">
        <f>C60/B60-1</f>
        <v>0.04784162771514988</v>
      </c>
      <c r="E60" s="38"/>
      <c r="F60" s="38"/>
    </row>
    <row r="61" spans="1:6" ht="3.75" customHeight="1">
      <c r="A61" s="228"/>
      <c r="B61" s="235"/>
      <c r="C61" s="13"/>
      <c r="D61" s="229"/>
      <c r="E61" s="38"/>
      <c r="F61" s="38"/>
    </row>
    <row r="62" spans="1:6" ht="12.75">
      <c r="A62" s="9" t="s">
        <v>53</v>
      </c>
      <c r="B62" s="235">
        <v>5</v>
      </c>
      <c r="C62" s="13">
        <v>3</v>
      </c>
      <c r="D62" s="229" t="s">
        <v>1</v>
      </c>
      <c r="E62" s="38"/>
      <c r="F62" s="38"/>
    </row>
    <row r="63" spans="1:6" ht="3.75" customHeight="1">
      <c r="A63" s="9"/>
      <c r="B63" s="237" t="s">
        <v>0</v>
      </c>
      <c r="C63" s="15" t="s">
        <v>0</v>
      </c>
      <c r="D63" s="229" t="s">
        <v>0</v>
      </c>
      <c r="E63" s="38"/>
      <c r="F63" s="38"/>
    </row>
    <row r="64" spans="1:6" ht="12.75">
      <c r="A64" s="10" t="s">
        <v>54</v>
      </c>
      <c r="B64" s="231">
        <f>B60+B62</f>
        <v>7279</v>
      </c>
      <c r="C64" s="16">
        <f>C60+C62</f>
        <v>7625</v>
      </c>
      <c r="D64" s="230">
        <f>C64/B64-1</f>
        <v>0.04753400192334123</v>
      </c>
      <c r="E64" s="38"/>
      <c r="F64" s="38"/>
    </row>
    <row r="65" ht="12" customHeight="1"/>
    <row r="66" ht="14.25">
      <c r="A66" s="4" t="s">
        <v>55</v>
      </c>
    </row>
    <row r="67" ht="14.25">
      <c r="A67" s="4" t="s">
        <v>73</v>
      </c>
    </row>
    <row r="68" ht="14.25">
      <c r="A68" s="4" t="s">
        <v>74</v>
      </c>
    </row>
    <row r="69" ht="14.25">
      <c r="A69" s="4" t="s">
        <v>75</v>
      </c>
    </row>
    <row r="70" ht="14.25">
      <c r="A70" s="4" t="s">
        <v>76</v>
      </c>
    </row>
    <row r="71" ht="14.25">
      <c r="A71" s="4" t="s">
        <v>77</v>
      </c>
    </row>
    <row r="72" ht="14.25">
      <c r="A72" s="4" t="s">
        <v>78</v>
      </c>
    </row>
  </sheetData>
  <mergeCells count="8">
    <mergeCell ref="B47:B48"/>
    <mergeCell ref="A1:A2"/>
    <mergeCell ref="B1:B2"/>
    <mergeCell ref="A47:A48"/>
    <mergeCell ref="D1:D2"/>
    <mergeCell ref="C47:C48"/>
    <mergeCell ref="D47:D48"/>
    <mergeCell ref="C1:C2"/>
  </mergeCells>
  <printOptions/>
  <pageMargins left="0.75" right="0.75" top="1" bottom="1" header="0.5" footer="0.5"/>
  <pageSetup fitToHeight="1" fitToWidth="1" horizontalDpi="600" verticalDpi="600" orientation="landscape" paperSize="9" scale="53" r:id="rId1"/>
  <headerFooter alignWithMargins="0">
    <oddHeader>&amp;L&amp;"Arial,Tučné"&amp;14Telefónica O2 Czech Republic - FINANČNÍ A PROVOZNÍ VÝSLEDKY&amp;R26. duben 2007</oddHeader>
    <oddFooter>&amp;L&amp;"Arial,tučné"Investor Relations&amp;"Arial,obyčejné"
Tel. +420 271 462 076, +420 271 462 169&amp;Cemail: investor.relations@o2.com&amp;R2 z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SheetLayoutView="100" workbookViewId="0" topLeftCell="A1">
      <selection activeCell="C3" sqref="C3"/>
    </sheetView>
  </sheetViews>
  <sheetFormatPr defaultColWidth="9.140625" defaultRowHeight="12.75"/>
  <cols>
    <col min="1" max="1" width="40.7109375" style="263" customWidth="1"/>
    <col min="2" max="3" width="9.140625" style="277" customWidth="1"/>
    <col min="4" max="4" width="11.7109375" style="263" customWidth="1"/>
    <col min="5" max="5" width="9.421875" style="263" customWidth="1"/>
    <col min="6" max="6" width="13.421875" style="263" customWidth="1"/>
    <col min="7" max="16384" width="9.140625" style="263" customWidth="1"/>
  </cols>
  <sheetData>
    <row r="1" spans="1:4" ht="12.75" customHeight="1">
      <c r="A1" s="298" t="s">
        <v>79</v>
      </c>
      <c r="B1" s="293" t="s">
        <v>209</v>
      </c>
      <c r="C1" s="294" t="s">
        <v>210</v>
      </c>
      <c r="D1" s="295" t="s">
        <v>211</v>
      </c>
    </row>
    <row r="2" spans="1:4" ht="12.75" customHeight="1">
      <c r="A2" s="299"/>
      <c r="B2" s="293"/>
      <c r="C2" s="294"/>
      <c r="D2" s="296"/>
    </row>
    <row r="3" spans="1:4" ht="14.25">
      <c r="A3" s="264" t="s">
        <v>89</v>
      </c>
      <c r="B3" s="17">
        <f>SUM(B4:B6)</f>
        <v>3752.8094097099997</v>
      </c>
      <c r="C3" s="24">
        <f>SUM(C4:C6)</f>
        <v>3839</v>
      </c>
      <c r="D3" s="279">
        <f>C3/B3-1</f>
        <v>0.022966951123867707</v>
      </c>
    </row>
    <row r="4" spans="1:6" ht="12.75">
      <c r="A4" s="265" t="s">
        <v>81</v>
      </c>
      <c r="B4" s="18">
        <v>2455.9010657</v>
      </c>
      <c r="C4" s="14">
        <v>2550</v>
      </c>
      <c r="D4" s="27">
        <f>C4/B4-1</f>
        <v>0.03831544177989077</v>
      </c>
      <c r="E4" s="266"/>
      <c r="F4" s="266"/>
    </row>
    <row r="5" spans="1:7" ht="12.75">
      <c r="A5" s="265" t="s">
        <v>82</v>
      </c>
      <c r="B5" s="258">
        <v>768.90834401</v>
      </c>
      <c r="C5" s="259">
        <v>815</v>
      </c>
      <c r="D5" s="27">
        <f>C5/B5-1</f>
        <v>0.059944278598439205</v>
      </c>
      <c r="E5" s="267"/>
      <c r="F5" s="268"/>
      <c r="G5" s="267"/>
    </row>
    <row r="6" spans="1:6" ht="12.75">
      <c r="A6" s="265" t="s">
        <v>83</v>
      </c>
      <c r="B6" s="258">
        <v>528</v>
      </c>
      <c r="C6" s="259">
        <v>474</v>
      </c>
      <c r="D6" s="27">
        <f>C6/B6-1</f>
        <v>-0.10227272727272729</v>
      </c>
      <c r="E6" s="266"/>
      <c r="F6" s="266"/>
    </row>
    <row r="7" spans="1:6" ht="3" customHeight="1">
      <c r="A7" s="265"/>
      <c r="B7" s="258"/>
      <c r="C7" s="259"/>
      <c r="D7" s="27"/>
      <c r="E7" s="266"/>
      <c r="F7" s="266"/>
    </row>
    <row r="8" spans="1:6" ht="14.25">
      <c r="A8" s="269" t="s">
        <v>90</v>
      </c>
      <c r="B8" s="260">
        <v>1696</v>
      </c>
      <c r="C8" s="261">
        <v>1763</v>
      </c>
      <c r="D8" s="15">
        <f>C8/B8-1</f>
        <v>0.039504716981132004</v>
      </c>
      <c r="E8" s="266"/>
      <c r="F8" s="266"/>
    </row>
    <row r="9" spans="1:6" ht="3" customHeight="1">
      <c r="A9" s="269"/>
      <c r="B9" s="19"/>
      <c r="C9" s="13"/>
      <c r="D9" s="27"/>
      <c r="E9" s="266"/>
      <c r="F9" s="266"/>
    </row>
    <row r="10" spans="1:6" ht="12.75">
      <c r="A10" s="269" t="s">
        <v>84</v>
      </c>
      <c r="B10" s="19">
        <f>SUM(B11:B15)</f>
        <v>2121.28208853</v>
      </c>
      <c r="C10" s="13">
        <f>SUM(C11:C15)</f>
        <v>2428</v>
      </c>
      <c r="D10" s="15">
        <f aca="true" t="shared" si="0" ref="D10:D15">C10/B10-1</f>
        <v>0.1445908175666295</v>
      </c>
      <c r="E10" s="266"/>
      <c r="F10" s="266"/>
    </row>
    <row r="11" spans="1:6" ht="12.75">
      <c r="A11" s="29" t="s">
        <v>85</v>
      </c>
      <c r="B11" s="18">
        <v>613</v>
      </c>
      <c r="C11" s="14">
        <v>733</v>
      </c>
      <c r="D11" s="27">
        <f t="shared" si="0"/>
        <v>0.1957585644371942</v>
      </c>
      <c r="E11" s="266"/>
      <c r="F11" s="266"/>
    </row>
    <row r="12" spans="1:6" ht="12.75">
      <c r="A12" s="265" t="s">
        <v>86</v>
      </c>
      <c r="B12" s="18">
        <v>573.81901898</v>
      </c>
      <c r="C12" s="14">
        <v>668</v>
      </c>
      <c r="D12" s="27">
        <f t="shared" si="0"/>
        <v>0.164130114033886</v>
      </c>
      <c r="E12" s="266"/>
      <c r="F12" s="266"/>
    </row>
    <row r="13" spans="1:7" ht="12.75">
      <c r="A13" s="265" t="s">
        <v>87</v>
      </c>
      <c r="B13" s="18">
        <v>389.11855347999995</v>
      </c>
      <c r="C13" s="14">
        <v>390</v>
      </c>
      <c r="D13" s="27">
        <f t="shared" si="0"/>
        <v>0.002265238992376517</v>
      </c>
      <c r="E13" s="267"/>
      <c r="F13" s="268"/>
      <c r="G13" s="267"/>
    </row>
    <row r="14" spans="1:6" ht="14.25">
      <c r="A14" s="265" t="s">
        <v>91</v>
      </c>
      <c r="B14" s="18">
        <v>210.34451607</v>
      </c>
      <c r="C14" s="14">
        <v>212</v>
      </c>
      <c r="D14" s="27">
        <f t="shared" si="0"/>
        <v>0.00787034509351825</v>
      </c>
      <c r="E14" s="266"/>
      <c r="F14" s="266"/>
    </row>
    <row r="15" spans="1:6" ht="14.25">
      <c r="A15" s="265" t="s">
        <v>92</v>
      </c>
      <c r="B15" s="18">
        <v>335</v>
      </c>
      <c r="C15" s="14">
        <v>425</v>
      </c>
      <c r="D15" s="27">
        <f t="shared" si="0"/>
        <v>0.26865671641791056</v>
      </c>
      <c r="E15" s="266"/>
      <c r="F15" s="266"/>
    </row>
    <row r="16" spans="1:6" ht="3" customHeight="1">
      <c r="A16" s="265"/>
      <c r="B16" s="18"/>
      <c r="C16" s="14"/>
      <c r="D16" s="27"/>
      <c r="E16" s="266"/>
      <c r="F16" s="266"/>
    </row>
    <row r="17" spans="1:6" ht="14.25">
      <c r="A17" s="270" t="s">
        <v>93</v>
      </c>
      <c r="B17" s="19">
        <v>207</v>
      </c>
      <c r="C17" s="13">
        <v>200</v>
      </c>
      <c r="D17" s="15">
        <f>C17/B17-1</f>
        <v>-0.033816425120772986</v>
      </c>
      <c r="E17" s="266"/>
      <c r="F17" s="266"/>
    </row>
    <row r="18" spans="1:4" ht="3.75" customHeight="1">
      <c r="A18" s="270"/>
      <c r="B18" s="20" t="s">
        <v>0</v>
      </c>
      <c r="C18" s="15" t="s">
        <v>0</v>
      </c>
      <c r="D18" s="15" t="s">
        <v>0</v>
      </c>
    </row>
    <row r="19" spans="1:6" ht="12.75">
      <c r="A19" s="272" t="s">
        <v>88</v>
      </c>
      <c r="B19" s="21">
        <f>B3+B8+B10+B17</f>
        <v>7777.09149824</v>
      </c>
      <c r="C19" s="16">
        <f>C3+C8+C10+C17</f>
        <v>8230</v>
      </c>
      <c r="D19" s="280">
        <f>C19/B19-1</f>
        <v>0.05823623161210012</v>
      </c>
      <c r="E19" s="266"/>
      <c r="F19" s="266"/>
    </row>
    <row r="20" spans="1:3" ht="12.75">
      <c r="A20" s="273"/>
      <c r="B20" s="274"/>
      <c r="C20" s="274"/>
    </row>
    <row r="21" spans="2:3" ht="5.25" customHeight="1">
      <c r="B21" s="275"/>
      <c r="C21" s="275"/>
    </row>
    <row r="23" ht="14.25">
      <c r="A23" s="276" t="s">
        <v>94</v>
      </c>
    </row>
    <row r="24" ht="14.25">
      <c r="A24" s="276" t="s">
        <v>95</v>
      </c>
    </row>
    <row r="25" ht="14.25">
      <c r="A25" s="276" t="s">
        <v>96</v>
      </c>
    </row>
    <row r="26" spans="1:4" ht="14.25">
      <c r="A26" s="276" t="s">
        <v>97</v>
      </c>
      <c r="B26" s="274"/>
      <c r="C26" s="274"/>
      <c r="D26" s="48"/>
    </row>
    <row r="27" spans="1:4" ht="14.25">
      <c r="A27" s="276" t="s">
        <v>98</v>
      </c>
      <c r="B27" s="274"/>
      <c r="C27" s="274"/>
      <c r="D27" s="48"/>
    </row>
    <row r="28" spans="1:4" ht="14.25">
      <c r="A28" s="276" t="s">
        <v>98</v>
      </c>
      <c r="B28" s="274"/>
      <c r="C28" s="274"/>
      <c r="D28" s="48"/>
    </row>
    <row r="29" spans="2:4" ht="12.75">
      <c r="B29" s="274"/>
      <c r="C29" s="274"/>
      <c r="D29" s="48"/>
    </row>
    <row r="30" spans="2:4" ht="12.75">
      <c r="B30" s="274"/>
      <c r="C30" s="274"/>
      <c r="D30" s="48"/>
    </row>
    <row r="31" spans="2:4" ht="12.75">
      <c r="B31" s="274"/>
      <c r="C31" s="274"/>
      <c r="D31" s="48"/>
    </row>
    <row r="32" spans="2:4" ht="12.75">
      <c r="B32" s="274"/>
      <c r="C32" s="274"/>
      <c r="D32" s="48"/>
    </row>
    <row r="33" spans="2:4" ht="12.75">
      <c r="B33" s="274"/>
      <c r="C33" s="274"/>
      <c r="D33" s="48"/>
    </row>
    <row r="34" spans="2:4" ht="12.75">
      <c r="B34" s="274"/>
      <c r="C34" s="274"/>
      <c r="D34" s="48"/>
    </row>
    <row r="35" spans="2:4" ht="12.75">
      <c r="B35" s="274"/>
      <c r="C35" s="274"/>
      <c r="D35" s="48"/>
    </row>
    <row r="36" spans="2:4" ht="12.75">
      <c r="B36" s="274"/>
      <c r="C36" s="274"/>
      <c r="D36" s="48"/>
    </row>
    <row r="37" spans="2:4" ht="12.75">
      <c r="B37" s="274"/>
      <c r="C37" s="274"/>
      <c r="D37" s="48"/>
    </row>
    <row r="38" ht="12.75">
      <c r="D38" s="48"/>
    </row>
    <row r="39" ht="12.75">
      <c r="D39" s="48"/>
    </row>
    <row r="40" ht="12.75">
      <c r="D40" s="48"/>
    </row>
    <row r="41" ht="12.75">
      <c r="D41" s="48"/>
    </row>
    <row r="42" ht="12.75">
      <c r="D42" s="48"/>
    </row>
    <row r="43" ht="12.75">
      <c r="D43" s="48"/>
    </row>
    <row r="44" ht="12.75">
      <c r="D44" s="48"/>
    </row>
    <row r="45" ht="12.75">
      <c r="D45" s="48"/>
    </row>
    <row r="46" ht="12.75">
      <c r="D46" s="48"/>
    </row>
    <row r="47" ht="12.75">
      <c r="D47" s="48"/>
    </row>
    <row r="48" ht="12.75">
      <c r="D48" s="48"/>
    </row>
    <row r="49" ht="12.75">
      <c r="D49" s="48"/>
    </row>
  </sheetData>
  <mergeCells count="4">
    <mergeCell ref="A1:A2"/>
    <mergeCell ref="C1:C2"/>
    <mergeCell ref="B1:B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VÝSLEDKY&amp;R26. dubna 2007</oddHeader>
    <oddFooter>&amp;L&amp;"Arial,tučné"Investor Relations&amp;"Arial,obyčejné"
Tel. +420 271 462 076, +420 271 462 169&amp;Cemail: investor.relations@o2.com&amp;R3 z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35">
      <selection activeCell="D57" sqref="D57"/>
    </sheetView>
  </sheetViews>
  <sheetFormatPr defaultColWidth="9.140625" defaultRowHeight="12.75"/>
  <cols>
    <col min="1" max="1" width="57.28125" style="54" customWidth="1"/>
    <col min="2" max="3" width="11.7109375" style="54" customWidth="1"/>
    <col min="4" max="4" width="15.00390625" style="54" customWidth="1"/>
    <col min="5" max="5" width="35.7109375" style="54" customWidth="1"/>
    <col min="6" max="89" width="10.7109375" style="54" customWidth="1"/>
    <col min="90" max="16384" width="46.421875" style="54" customWidth="1"/>
  </cols>
  <sheetData>
    <row r="1" spans="1:4" ht="12.75" customHeight="1">
      <c r="A1" s="304" t="s">
        <v>99</v>
      </c>
      <c r="B1" s="308">
        <v>38807</v>
      </c>
      <c r="C1" s="306">
        <v>39172</v>
      </c>
      <c r="D1" s="295" t="s">
        <v>216</v>
      </c>
    </row>
    <row r="2" spans="1:4" ht="12.75">
      <c r="A2" s="305"/>
      <c r="B2" s="309"/>
      <c r="C2" s="307"/>
      <c r="D2" s="296"/>
    </row>
    <row r="3" spans="1:4" ht="12.75">
      <c r="A3" s="85" t="s">
        <v>100</v>
      </c>
      <c r="B3" s="86">
        <f>SUM(B4:B8)</f>
        <v>108238.66767125712</v>
      </c>
      <c r="C3" s="87">
        <f>SUM(C4:C8)</f>
        <v>97844.09700000001</v>
      </c>
      <c r="D3" s="88">
        <f>C3/B3-1</f>
        <v>-0.09603380099640124</v>
      </c>
    </row>
    <row r="4" spans="1:4" ht="12.75">
      <c r="A4" s="55" t="s">
        <v>101</v>
      </c>
      <c r="B4" s="56">
        <v>9224.334148877102</v>
      </c>
      <c r="C4" s="57">
        <v>7853.954000000001</v>
      </c>
      <c r="D4" s="58">
        <f>C4/B4-1</f>
        <v>-0.14856141665725764</v>
      </c>
    </row>
    <row r="5" spans="1:4" ht="12.75">
      <c r="A5" s="55" t="s">
        <v>3</v>
      </c>
      <c r="B5" s="56">
        <v>13320</v>
      </c>
      <c r="C5" s="57">
        <v>13320</v>
      </c>
      <c r="D5" s="58">
        <f>C5/B5-1</f>
        <v>0</v>
      </c>
    </row>
    <row r="6" spans="1:4" ht="12.75" customHeight="1">
      <c r="A6" s="55" t="s">
        <v>102</v>
      </c>
      <c r="B6" s="56">
        <v>85204.61252238</v>
      </c>
      <c r="C6" s="57">
        <v>76170.326</v>
      </c>
      <c r="D6" s="58">
        <f>C6/B6-1</f>
        <v>-0.1060304865538475</v>
      </c>
    </row>
    <row r="7" spans="1:4" ht="12" customHeight="1">
      <c r="A7" s="55" t="s">
        <v>103</v>
      </c>
      <c r="B7" s="56">
        <v>489.7209999999999</v>
      </c>
      <c r="C7" s="57">
        <v>412.475</v>
      </c>
      <c r="D7" s="58">
        <f>C7/B7-1</f>
        <v>-0.1577347101717098</v>
      </c>
    </row>
    <row r="8" spans="1:4" ht="12.75" customHeight="1">
      <c r="A8" s="55" t="s">
        <v>104</v>
      </c>
      <c r="B8" s="56">
        <v>0</v>
      </c>
      <c r="C8" s="57">
        <v>87.342</v>
      </c>
      <c r="D8" s="58" t="s">
        <v>1</v>
      </c>
    </row>
    <row r="9" spans="1:4" ht="5.25" customHeight="1">
      <c r="A9" s="55"/>
      <c r="B9" s="56"/>
      <c r="C9" s="57"/>
      <c r="D9" s="59"/>
    </row>
    <row r="10" spans="1:4" ht="12.75">
      <c r="A10" s="89" t="s">
        <v>105</v>
      </c>
      <c r="B10" s="90">
        <f>SUM(B11:B15)</f>
        <v>15966.170000000002</v>
      </c>
      <c r="C10" s="91">
        <f>SUM(C11:C15)</f>
        <v>22060.783</v>
      </c>
      <c r="D10" s="92">
        <f aca="true" t="shared" si="0" ref="D10:D17">C10/B10-1</f>
        <v>0.38172041259738543</v>
      </c>
    </row>
    <row r="11" spans="1:4" ht="12.75">
      <c r="A11" s="55" t="s">
        <v>106</v>
      </c>
      <c r="B11" s="56">
        <v>653.115</v>
      </c>
      <c r="C11" s="57">
        <v>985.737</v>
      </c>
      <c r="D11" s="58">
        <f t="shared" si="0"/>
        <v>0.5092855010220252</v>
      </c>
    </row>
    <row r="12" spans="1:4" ht="12.75">
      <c r="A12" s="55" t="s">
        <v>107</v>
      </c>
      <c r="B12" s="56">
        <v>8429.838000000002</v>
      </c>
      <c r="C12" s="57">
        <v>9356.384</v>
      </c>
      <c r="D12" s="58">
        <f t="shared" si="0"/>
        <v>0.10991266973339209</v>
      </c>
    </row>
    <row r="13" spans="1:4" ht="12.75">
      <c r="A13" s="55" t="s">
        <v>108</v>
      </c>
      <c r="B13" s="56">
        <v>0</v>
      </c>
      <c r="C13" s="57">
        <v>1.013</v>
      </c>
      <c r="D13" s="58" t="s">
        <v>1</v>
      </c>
    </row>
    <row r="14" spans="1:4" ht="12.75">
      <c r="A14" s="55" t="s">
        <v>109</v>
      </c>
      <c r="B14" s="56">
        <v>3292.897</v>
      </c>
      <c r="C14" s="57">
        <v>12.906999999999186</v>
      </c>
      <c r="D14" s="58" t="s">
        <v>1</v>
      </c>
    </row>
    <row r="15" spans="1:6" ht="12.75">
      <c r="A15" s="55" t="s">
        <v>110</v>
      </c>
      <c r="B15" s="56">
        <v>3590.32</v>
      </c>
      <c r="C15" s="57">
        <v>11704.742</v>
      </c>
      <c r="D15" s="58">
        <f t="shared" si="0"/>
        <v>2.2600832237794957</v>
      </c>
      <c r="F15" s="210"/>
    </row>
    <row r="16" spans="1:4" ht="7.5" customHeight="1">
      <c r="A16" s="55"/>
      <c r="B16" s="56"/>
      <c r="C16" s="57"/>
      <c r="D16" s="58"/>
    </row>
    <row r="17" spans="1:6" ht="12.75">
      <c r="A17" s="89" t="s">
        <v>111</v>
      </c>
      <c r="B17" s="90">
        <v>246.488</v>
      </c>
      <c r="C17" s="91">
        <v>210</v>
      </c>
      <c r="D17" s="92">
        <f t="shared" si="0"/>
        <v>-0.14803154717471034</v>
      </c>
      <c r="F17" s="38"/>
    </row>
    <row r="18" spans="1:4" ht="5.25" customHeight="1">
      <c r="A18" s="60" t="s">
        <v>2</v>
      </c>
      <c r="B18" s="61" t="s">
        <v>2</v>
      </c>
      <c r="C18" s="62" t="s">
        <v>2</v>
      </c>
      <c r="D18" s="63" t="s">
        <v>2</v>
      </c>
    </row>
    <row r="19" spans="1:4" ht="12.75">
      <c r="A19" s="89" t="s">
        <v>112</v>
      </c>
      <c r="B19" s="90">
        <f>B3+B10+B17</f>
        <v>124451.32567125712</v>
      </c>
      <c r="C19" s="91">
        <f>C3+C10+C17</f>
        <v>120114.88</v>
      </c>
      <c r="D19" s="92">
        <f>C19/B19-1</f>
        <v>-0.03484451168251912</v>
      </c>
    </row>
    <row r="20" spans="1:4" ht="13.5" customHeight="1">
      <c r="A20" s="55"/>
      <c r="B20" s="56"/>
      <c r="C20" s="57"/>
      <c r="D20" s="58"/>
    </row>
    <row r="21" spans="1:4" ht="12.75">
      <c r="A21" s="89" t="s">
        <v>113</v>
      </c>
      <c r="B21" s="93">
        <f>SUM(B22:B23)</f>
        <v>97031.60804978998</v>
      </c>
      <c r="C21" s="94">
        <f>SUM(C22:C23)</f>
        <v>90780.81</v>
      </c>
      <c r="D21" s="92">
        <f>C21/B21-1</f>
        <v>-0.06442022527940072</v>
      </c>
    </row>
    <row r="22" spans="1:4" ht="12.75">
      <c r="A22" s="55" t="s">
        <v>114</v>
      </c>
      <c r="B22" s="56">
        <v>97031.60804978998</v>
      </c>
      <c r="C22" s="57">
        <v>90780.81</v>
      </c>
      <c r="D22" s="58">
        <f>C22/B22-1</f>
        <v>-0.06442022527940072</v>
      </c>
    </row>
    <row r="23" spans="1:4" ht="12.75">
      <c r="A23" s="55" t="s">
        <v>115</v>
      </c>
      <c r="B23" s="56">
        <v>0</v>
      </c>
      <c r="C23" s="57">
        <v>0</v>
      </c>
      <c r="D23" s="58">
        <v>0</v>
      </c>
    </row>
    <row r="24" spans="1:4" ht="6" customHeight="1">
      <c r="A24" s="55"/>
      <c r="B24" s="56"/>
      <c r="C24" s="57"/>
      <c r="D24" s="59"/>
    </row>
    <row r="25" spans="1:4" ht="12.75">
      <c r="A25" s="89" t="s">
        <v>116</v>
      </c>
      <c r="B25" s="93">
        <f>SUM(B26:B29)</f>
        <v>17721.44855</v>
      </c>
      <c r="C25" s="94">
        <f>SUM(C26:C29)</f>
        <v>16110.971999999998</v>
      </c>
      <c r="D25" s="92">
        <f>C25/B25-1</f>
        <v>-0.09087725224358156</v>
      </c>
    </row>
    <row r="26" spans="1:7" ht="12.75">
      <c r="A26" s="55" t="s">
        <v>117</v>
      </c>
      <c r="B26" s="64">
        <v>9278.072</v>
      </c>
      <c r="C26" s="65">
        <v>9214.855</v>
      </c>
      <c r="D26" s="58">
        <f>C26/B26-1</f>
        <v>-0.006813592306677552</v>
      </c>
      <c r="E26" s="39"/>
      <c r="F26" s="39"/>
      <c r="G26" s="39"/>
    </row>
    <row r="27" spans="1:6" ht="12.75">
      <c r="A27" s="55" t="s">
        <v>104</v>
      </c>
      <c r="B27" s="64">
        <v>5271.45155</v>
      </c>
      <c r="C27" s="65">
        <v>4446.853</v>
      </c>
      <c r="D27" s="58">
        <f>C27/B27-1</f>
        <v>-0.1564272273355144</v>
      </c>
      <c r="E27" s="39"/>
      <c r="F27" s="39"/>
    </row>
    <row r="28" spans="1:4" ht="12.75">
      <c r="A28" s="55" t="s">
        <v>118</v>
      </c>
      <c r="B28" s="64">
        <v>2059.764</v>
      </c>
      <c r="C28" s="65">
        <v>2011.955</v>
      </c>
      <c r="D28" s="58">
        <f>C28/B28-1</f>
        <v>-0.023210911541322266</v>
      </c>
    </row>
    <row r="29" spans="1:4" ht="12.75">
      <c r="A29" s="55" t="s">
        <v>119</v>
      </c>
      <c r="B29" s="64">
        <v>1112.161</v>
      </c>
      <c r="C29" s="65">
        <v>437.30899999999997</v>
      </c>
      <c r="D29" s="58">
        <f>C29/B29-1</f>
        <v>-0.6067934408777147</v>
      </c>
    </row>
    <row r="30" spans="1:4" ht="6.75" customHeight="1">
      <c r="A30" s="55"/>
      <c r="B30" s="64"/>
      <c r="C30" s="65"/>
      <c r="D30" s="58"/>
    </row>
    <row r="31" spans="1:4" ht="12.75">
      <c r="A31" s="89" t="s">
        <v>120</v>
      </c>
      <c r="B31" s="93">
        <f>SUM(B32:B35)</f>
        <v>9698.137</v>
      </c>
      <c r="C31" s="94">
        <f>SUM(C32:C35)</f>
        <v>13223.417999999998</v>
      </c>
      <c r="D31" s="92">
        <f>C31/B31-1</f>
        <v>0.36350084557477347</v>
      </c>
    </row>
    <row r="32" spans="1:6" ht="12.75">
      <c r="A32" s="55" t="s">
        <v>117</v>
      </c>
      <c r="B32" s="64">
        <v>325.65</v>
      </c>
      <c r="C32" s="65">
        <v>362.43</v>
      </c>
      <c r="D32" s="58">
        <f>C32/B32-1</f>
        <v>0.11294334408106876</v>
      </c>
      <c r="E32" s="39"/>
      <c r="F32" s="39"/>
    </row>
    <row r="33" spans="1:6" ht="12.75">
      <c r="A33" s="55" t="s">
        <v>121</v>
      </c>
      <c r="B33" s="64">
        <v>5507.0160000000005</v>
      </c>
      <c r="C33" s="65">
        <v>7593.228999999999</v>
      </c>
      <c r="D33" s="58">
        <f>C33/B33-1</f>
        <v>0.37882820750838553</v>
      </c>
      <c r="F33" s="38"/>
    </row>
    <row r="34" spans="1:4" ht="12.75">
      <c r="A34" s="55" t="s">
        <v>122</v>
      </c>
      <c r="B34" s="64">
        <v>691.161</v>
      </c>
      <c r="C34" s="65">
        <v>961.0690000000001</v>
      </c>
      <c r="D34" s="58">
        <f>C34/B34-1</f>
        <v>0.3905139323544009</v>
      </c>
    </row>
    <row r="35" spans="1:4" ht="12.75">
      <c r="A35" s="55" t="s">
        <v>123</v>
      </c>
      <c r="B35" s="64">
        <v>3174.31</v>
      </c>
      <c r="C35" s="65">
        <v>4306.69</v>
      </c>
      <c r="D35" s="58">
        <f>C35/B35-1</f>
        <v>0.3567326442596972</v>
      </c>
    </row>
    <row r="36" spans="1:4" ht="6.75" customHeight="1">
      <c r="A36" s="55"/>
      <c r="B36" s="64"/>
      <c r="C36" s="65"/>
      <c r="D36" s="58"/>
    </row>
    <row r="37" spans="1:4" ht="25.5">
      <c r="A37" s="89" t="s">
        <v>124</v>
      </c>
      <c r="B37" s="93">
        <v>0</v>
      </c>
      <c r="C37" s="94">
        <v>0</v>
      </c>
      <c r="D37" s="92">
        <v>0</v>
      </c>
    </row>
    <row r="38" spans="1:4" ht="6" customHeight="1">
      <c r="A38" s="60" t="s">
        <v>2</v>
      </c>
      <c r="B38" s="61" t="s">
        <v>2</v>
      </c>
      <c r="C38" s="62" t="s">
        <v>2</v>
      </c>
      <c r="D38" s="63" t="s">
        <v>2</v>
      </c>
    </row>
    <row r="39" spans="1:4" ht="12.75">
      <c r="A39" s="95" t="s">
        <v>125</v>
      </c>
      <c r="B39" s="96">
        <f>B21+B25+B31+B37</f>
        <v>124451.19359978999</v>
      </c>
      <c r="C39" s="97">
        <f>C21+C25+C31+C37</f>
        <v>120115.19999999998</v>
      </c>
      <c r="D39" s="98">
        <f>C39/B39-1</f>
        <v>-0.03484091614045648</v>
      </c>
    </row>
    <row r="40" spans="1:3" ht="12.75">
      <c r="A40" s="66"/>
      <c r="B40" s="67"/>
      <c r="C40" s="67"/>
    </row>
    <row r="41" spans="1:4" ht="12.75" customHeight="1">
      <c r="A41" s="304" t="s">
        <v>126</v>
      </c>
      <c r="B41" s="293" t="s">
        <v>209</v>
      </c>
      <c r="C41" s="294" t="s">
        <v>210</v>
      </c>
      <c r="D41" s="300" t="s">
        <v>212</v>
      </c>
    </row>
    <row r="42" spans="1:4" ht="12.75">
      <c r="A42" s="312"/>
      <c r="B42" s="293"/>
      <c r="C42" s="294"/>
      <c r="D42" s="301"/>
    </row>
    <row r="43" spans="1:4" ht="12.75">
      <c r="A43" s="55" t="s">
        <v>127</v>
      </c>
      <c r="B43" s="64">
        <v>0</v>
      </c>
      <c r="C43" s="65">
        <v>0</v>
      </c>
      <c r="D43" s="68">
        <v>0</v>
      </c>
    </row>
    <row r="44" spans="1:4" ht="12.75">
      <c r="A44" s="55" t="s">
        <v>128</v>
      </c>
      <c r="B44" s="64">
        <v>21</v>
      </c>
      <c r="C44" s="65">
        <f>40+32</f>
        <v>72</v>
      </c>
      <c r="D44" s="68">
        <f>C44/B44-1</f>
        <v>2.4285714285714284</v>
      </c>
    </row>
    <row r="45" spans="1:4" ht="12.75">
      <c r="A45" s="69" t="s">
        <v>129</v>
      </c>
      <c r="B45" s="64">
        <v>-769</v>
      </c>
      <c r="C45" s="65">
        <v>-710</v>
      </c>
      <c r="D45" s="68">
        <f>C45/B45-1</f>
        <v>-0.07672301690507155</v>
      </c>
    </row>
    <row r="46" spans="1:4" ht="12.75">
      <c r="A46" s="89" t="s">
        <v>130</v>
      </c>
      <c r="B46" s="90">
        <v>5478</v>
      </c>
      <c r="C46" s="91">
        <f>5328+32</f>
        <v>5360</v>
      </c>
      <c r="D46" s="99">
        <f>C46/B46-1</f>
        <v>-0.021540708287696275</v>
      </c>
    </row>
    <row r="47" spans="1:4" ht="4.5" customHeight="1">
      <c r="A47" s="55"/>
      <c r="B47" s="70"/>
      <c r="C47" s="71"/>
      <c r="D47" s="68"/>
    </row>
    <row r="48" spans="1:4" ht="12.75" customHeight="1">
      <c r="A48" s="55" t="s">
        <v>131</v>
      </c>
      <c r="B48" s="64">
        <v>-2177</v>
      </c>
      <c r="C48" s="65">
        <v>-1239</v>
      </c>
      <c r="D48" s="68">
        <f>C48/B48-1</f>
        <v>-0.43086816720257237</v>
      </c>
    </row>
    <row r="49" spans="1:4" ht="12.75">
      <c r="A49" s="55" t="s">
        <v>132</v>
      </c>
      <c r="B49" s="64">
        <v>0</v>
      </c>
      <c r="C49" s="65">
        <v>0</v>
      </c>
      <c r="D49" s="68">
        <v>0</v>
      </c>
    </row>
    <row r="50" spans="1:4" ht="12.75">
      <c r="A50" s="55" t="s">
        <v>133</v>
      </c>
      <c r="B50" s="64">
        <v>0</v>
      </c>
      <c r="C50" s="65">
        <v>0</v>
      </c>
      <c r="D50" s="68">
        <v>0</v>
      </c>
    </row>
    <row r="51" spans="1:4" ht="12.75">
      <c r="A51" s="55" t="s">
        <v>134</v>
      </c>
      <c r="B51" s="64">
        <v>34</v>
      </c>
      <c r="C51" s="65">
        <v>10</v>
      </c>
      <c r="D51" s="68">
        <f>C51/B51-1</f>
        <v>-0.7058823529411764</v>
      </c>
    </row>
    <row r="52" spans="1:4" ht="12.75">
      <c r="A52" s="55" t="s">
        <v>135</v>
      </c>
      <c r="B52" s="64">
        <v>0</v>
      </c>
      <c r="C52" s="65">
        <v>53</v>
      </c>
      <c r="D52" s="68" t="s">
        <v>1</v>
      </c>
    </row>
    <row r="53" spans="1:4" ht="12.75">
      <c r="A53" s="55" t="s">
        <v>136</v>
      </c>
      <c r="B53" s="64">
        <v>0</v>
      </c>
      <c r="C53" s="65">
        <v>0</v>
      </c>
      <c r="D53" s="68">
        <v>0</v>
      </c>
    </row>
    <row r="54" spans="1:4" ht="12.75">
      <c r="A54" s="55" t="s">
        <v>137</v>
      </c>
      <c r="B54" s="64">
        <v>0</v>
      </c>
      <c r="C54" s="65">
        <v>0</v>
      </c>
      <c r="D54" s="68">
        <v>0</v>
      </c>
    </row>
    <row r="55" spans="1:4" ht="12.75">
      <c r="A55" s="55" t="s">
        <v>138</v>
      </c>
      <c r="B55" s="64">
        <v>-3297</v>
      </c>
      <c r="C55" s="65">
        <v>0</v>
      </c>
      <c r="D55" s="68" t="s">
        <v>1</v>
      </c>
    </row>
    <row r="56" spans="1:4" ht="12.75">
      <c r="A56" s="55" t="s">
        <v>139</v>
      </c>
      <c r="B56" s="64">
        <v>0</v>
      </c>
      <c r="C56" s="65">
        <v>0</v>
      </c>
      <c r="D56" s="68">
        <v>0</v>
      </c>
    </row>
    <row r="57" spans="1:4" ht="12.75">
      <c r="A57" s="89" t="s">
        <v>140</v>
      </c>
      <c r="B57" s="93">
        <f>SUM(B48:B56)</f>
        <v>-5440</v>
      </c>
      <c r="C57" s="94">
        <f>SUM(C48:C56)</f>
        <v>-1176</v>
      </c>
      <c r="D57" s="99">
        <f>C57/B57-1</f>
        <v>-0.7838235294117647</v>
      </c>
    </row>
    <row r="58" spans="1:4" ht="5.25" customHeight="1">
      <c r="A58" s="72"/>
      <c r="B58" s="73"/>
      <c r="C58" s="74"/>
      <c r="D58" s="68"/>
    </row>
    <row r="59" spans="1:4" ht="14.25">
      <c r="A59" s="100" t="s">
        <v>141</v>
      </c>
      <c r="B59" s="90">
        <f>B46+B48+B51+B53</f>
        <v>3335</v>
      </c>
      <c r="C59" s="91">
        <f>C46+C48+C51+C53</f>
        <v>4131</v>
      </c>
      <c r="D59" s="99">
        <f>C59/B59-1</f>
        <v>0.23868065967016494</v>
      </c>
    </row>
    <row r="60" spans="1:4" ht="14.25">
      <c r="A60" s="100" t="s">
        <v>142</v>
      </c>
      <c r="B60" s="90">
        <f>B46+B48+B51+B53-B43-B44</f>
        <v>3314</v>
      </c>
      <c r="C60" s="91">
        <f>C46+C48+C51+C53-C43-C44</f>
        <v>4059</v>
      </c>
      <c r="D60" s="99">
        <f>C60/B60-1</f>
        <v>0.2248038624019313</v>
      </c>
    </row>
    <row r="61" spans="1:4" ht="5.25" customHeight="1">
      <c r="A61" s="72"/>
      <c r="B61" s="73"/>
      <c r="C61" s="74"/>
      <c r="D61" s="68"/>
    </row>
    <row r="62" spans="1:4" ht="12.75">
      <c r="A62" s="72" t="s">
        <v>143</v>
      </c>
      <c r="B62" s="64">
        <f>B46+B57</f>
        <v>38</v>
      </c>
      <c r="C62" s="65">
        <f>C46+C57</f>
        <v>4184</v>
      </c>
      <c r="D62" s="68" t="s">
        <v>1</v>
      </c>
    </row>
    <row r="63" spans="1:4" ht="12.75">
      <c r="A63" s="89" t="s">
        <v>144</v>
      </c>
      <c r="B63" s="90">
        <v>0</v>
      </c>
      <c r="C63" s="91">
        <v>0</v>
      </c>
      <c r="D63" s="99">
        <v>0</v>
      </c>
    </row>
    <row r="64" spans="1:4" ht="6" customHeight="1">
      <c r="A64" s="72"/>
      <c r="B64" s="73"/>
      <c r="C64" s="74"/>
      <c r="D64" s="68"/>
    </row>
    <row r="65" spans="1:4" ht="12.75">
      <c r="A65" s="55" t="s">
        <v>145</v>
      </c>
      <c r="B65" s="56">
        <v>-1</v>
      </c>
      <c r="C65" s="57">
        <v>-4</v>
      </c>
      <c r="D65" s="68" t="s">
        <v>1</v>
      </c>
    </row>
    <row r="66" spans="1:4" ht="3.75" customHeight="1">
      <c r="A66" s="55"/>
      <c r="B66" s="75"/>
      <c r="C66" s="76"/>
      <c r="D66" s="68"/>
    </row>
    <row r="67" spans="1:4" ht="12.75">
      <c r="A67" s="95" t="s">
        <v>146</v>
      </c>
      <c r="B67" s="96">
        <f>B46+B57+B63</f>
        <v>38</v>
      </c>
      <c r="C67" s="97">
        <f>C46+C57+C63</f>
        <v>4184</v>
      </c>
      <c r="D67" s="101" t="s">
        <v>1</v>
      </c>
    </row>
    <row r="68" spans="1:3" ht="12.75">
      <c r="A68" s="77"/>
      <c r="B68" s="64"/>
      <c r="C68" s="64"/>
    </row>
    <row r="69" spans="1:3" ht="14.25">
      <c r="A69" s="144" t="s">
        <v>147</v>
      </c>
      <c r="B69" s="64"/>
      <c r="C69" s="64"/>
    </row>
    <row r="70" spans="1:3" ht="14.25">
      <c r="A70" s="256" t="s">
        <v>148</v>
      </c>
      <c r="B70" s="180"/>
      <c r="C70" s="180"/>
    </row>
    <row r="71" spans="1:3" ht="14.25">
      <c r="A71" s="79"/>
      <c r="B71" s="78"/>
      <c r="C71" s="78"/>
    </row>
    <row r="72" spans="1:3" ht="14.25">
      <c r="A72" s="313"/>
      <c r="B72" s="311"/>
      <c r="C72" s="311"/>
    </row>
    <row r="73" spans="1:3" ht="14.25">
      <c r="A73" s="79"/>
      <c r="B73" s="80"/>
      <c r="C73" s="80"/>
    </row>
    <row r="74" spans="1:3" ht="14.25">
      <c r="A74" s="50"/>
      <c r="B74" s="81"/>
      <c r="C74" s="81"/>
    </row>
    <row r="75" spans="1:3" ht="14.25">
      <c r="A75" s="50"/>
      <c r="B75" s="81"/>
      <c r="C75" s="81"/>
    </row>
    <row r="76" spans="1:3" ht="14.25">
      <c r="A76" s="50"/>
      <c r="B76" s="81"/>
      <c r="C76" s="81"/>
    </row>
    <row r="77" spans="1:3" ht="14.25">
      <c r="A77" s="302"/>
      <c r="B77" s="303"/>
      <c r="C77" s="303"/>
    </row>
    <row r="78" spans="1:3" ht="14.25">
      <c r="A78" s="79"/>
      <c r="B78" s="78"/>
      <c r="C78" s="78"/>
    </row>
    <row r="79" spans="1:3" ht="14.25">
      <c r="A79" s="82"/>
      <c r="B79" s="64"/>
      <c r="C79" s="64"/>
    </row>
    <row r="80" spans="1:3" ht="14.25">
      <c r="A80" s="79"/>
      <c r="B80" s="64"/>
      <c r="C80" s="64"/>
    </row>
    <row r="81" spans="1:3" ht="14.25">
      <c r="A81" s="82"/>
      <c r="B81" s="64"/>
      <c r="C81" s="64"/>
    </row>
    <row r="82" spans="1:3" ht="14.25">
      <c r="A82" s="310"/>
      <c r="B82" s="311"/>
      <c r="C82" s="311"/>
    </row>
    <row r="83" spans="1:3" ht="12.75">
      <c r="A83" s="83"/>
      <c r="B83" s="84"/>
      <c r="C83" s="84"/>
    </row>
  </sheetData>
  <mergeCells count="11">
    <mergeCell ref="A82:C82"/>
    <mergeCell ref="A41:A42"/>
    <mergeCell ref="A72:C72"/>
    <mergeCell ref="C41:C42"/>
    <mergeCell ref="D1:D2"/>
    <mergeCell ref="B41:B42"/>
    <mergeCell ref="D41:D42"/>
    <mergeCell ref="A77:C77"/>
    <mergeCell ref="A1:A2"/>
    <mergeCell ref="C1:C2"/>
    <mergeCell ref="B1:B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&amp;L&amp;"Arial,Tučné"&amp;14Telefónica O2 Czech Republic - FINANČNÍ A PROVOZNÍ VÝSLEDKY&amp;R26. dubna 2007</oddHeader>
    <oddFooter>&amp;L&amp;"Arial,tučné"Investor Relations&amp;"Arial,obyčejné"
Tel: +420 271 462 076, +420 271 462 169&amp;Ce-mail: investor.relations@o2.com&amp;R4 z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SheetLayoutView="100" workbookViewId="0" topLeftCell="A1">
      <selection activeCell="C10" sqref="C10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5" width="9.421875" style="2" customWidth="1"/>
    <col min="6" max="6" width="13.421875" style="2" customWidth="1"/>
    <col min="7" max="16384" width="9.140625" style="2" customWidth="1"/>
  </cols>
  <sheetData>
    <row r="1" spans="1:4" ht="12.75" customHeight="1">
      <c r="A1" s="314" t="s">
        <v>149</v>
      </c>
      <c r="B1" s="293" t="s">
        <v>209</v>
      </c>
      <c r="C1" s="294" t="s">
        <v>210</v>
      </c>
      <c r="D1" s="295" t="s">
        <v>211</v>
      </c>
    </row>
    <row r="2" spans="1:4" ht="12.75" customHeight="1">
      <c r="A2" s="315"/>
      <c r="B2" s="293"/>
      <c r="C2" s="294"/>
      <c r="D2" s="296"/>
    </row>
    <row r="3" spans="1:4" ht="12.75">
      <c r="A3" s="7"/>
      <c r="B3" s="232"/>
      <c r="C3" s="24"/>
      <c r="D3" s="239"/>
    </row>
    <row r="4" spans="1:6" ht="12.75">
      <c r="A4" s="11" t="s">
        <v>150</v>
      </c>
      <c r="B4" s="234">
        <v>468</v>
      </c>
      <c r="C4" s="14">
        <v>400</v>
      </c>
      <c r="D4" s="240">
        <f>C4/B4-1</f>
        <v>-0.14529914529914534</v>
      </c>
      <c r="E4" s="38"/>
      <c r="F4" s="38"/>
    </row>
    <row r="5" spans="1:7" ht="12.75">
      <c r="A5" s="11" t="s">
        <v>151</v>
      </c>
      <c r="B5" s="234">
        <v>502</v>
      </c>
      <c r="C5" s="14">
        <v>273</v>
      </c>
      <c r="D5" s="240">
        <f>C5/B5-1</f>
        <v>-0.4561752988047809</v>
      </c>
      <c r="E5" s="39"/>
      <c r="F5" s="38"/>
      <c r="G5" s="38"/>
    </row>
    <row r="6" spans="1:6" ht="12.75">
      <c r="A6" s="11" t="s">
        <v>152</v>
      </c>
      <c r="B6" s="234">
        <v>2</v>
      </c>
      <c r="C6" s="14">
        <v>141</v>
      </c>
      <c r="D6" s="240" t="s">
        <v>1</v>
      </c>
      <c r="E6" s="38"/>
      <c r="F6" s="38"/>
    </row>
    <row r="7" spans="1:6" ht="3" customHeight="1">
      <c r="A7" s="11"/>
      <c r="B7" s="237" t="s">
        <v>0</v>
      </c>
      <c r="C7" s="15" t="s">
        <v>0</v>
      </c>
      <c r="D7" s="229" t="s">
        <v>0</v>
      </c>
      <c r="E7" s="38"/>
      <c r="F7" s="38"/>
    </row>
    <row r="8" spans="1:6" ht="12.75">
      <c r="A8" s="9" t="s">
        <v>153</v>
      </c>
      <c r="B8" s="235">
        <f>SUM(B4:B7)</f>
        <v>972</v>
      </c>
      <c r="C8" s="13">
        <f>SUM(C4:C7)</f>
        <v>814</v>
      </c>
      <c r="D8" s="229">
        <f>C8/B8-1</f>
        <v>-0.1625514403292181</v>
      </c>
      <c r="E8" s="38"/>
      <c r="F8" s="38"/>
    </row>
    <row r="9" spans="1:4" ht="3" customHeight="1">
      <c r="A9" s="9"/>
      <c r="B9" s="242"/>
      <c r="C9" s="243"/>
      <c r="D9" s="11"/>
    </row>
    <row r="10" spans="1:4" ht="12.75">
      <c r="A10" s="247" t="s">
        <v>154</v>
      </c>
      <c r="B10" s="244">
        <f>B8/'Konsol. výsledovka'!B9</f>
        <v>0.06556492411467116</v>
      </c>
      <c r="C10" s="245">
        <f>C8/'Konsol. výsledovka'!C9</f>
        <v>0.05361965614913378</v>
      </c>
      <c r="D10" s="246"/>
    </row>
    <row r="11" ht="14.25">
      <c r="A11" s="4"/>
    </row>
    <row r="12" ht="14.25">
      <c r="A12" s="4"/>
    </row>
    <row r="13" ht="14.25">
      <c r="A13" s="4"/>
    </row>
    <row r="14" ht="14.25">
      <c r="A14" s="4"/>
    </row>
    <row r="15" spans="1:4" ht="14.25">
      <c r="A15" s="4"/>
      <c r="B15" s="3"/>
      <c r="C15" s="3"/>
      <c r="D15" s="6"/>
    </row>
    <row r="16" spans="2:4" ht="12.75">
      <c r="B16" s="3"/>
      <c r="C16" s="3"/>
      <c r="D16" s="6"/>
    </row>
    <row r="17" spans="2:4" ht="12.75">
      <c r="B17" s="3"/>
      <c r="C17" s="3"/>
      <c r="D17" s="6"/>
    </row>
    <row r="18" spans="2:4" ht="12.75">
      <c r="B18" s="3"/>
      <c r="C18" s="3"/>
      <c r="D18" s="6"/>
    </row>
    <row r="19" spans="2:4" ht="12.75">
      <c r="B19" s="3"/>
      <c r="C19" s="3"/>
      <c r="D19" s="6"/>
    </row>
    <row r="20" spans="2:4" ht="12.75">
      <c r="B20" s="3"/>
      <c r="C20" s="3"/>
      <c r="D20" s="6"/>
    </row>
    <row r="21" spans="2:4" ht="12.75">
      <c r="B21" s="3"/>
      <c r="C21" s="3"/>
      <c r="D21" s="6"/>
    </row>
    <row r="22" spans="2:4" ht="12.75">
      <c r="B22" s="3"/>
      <c r="C22" s="3"/>
      <c r="D22" s="6"/>
    </row>
    <row r="23" spans="2:4" ht="12.75">
      <c r="B23" s="3"/>
      <c r="C23" s="3"/>
      <c r="D23" s="6"/>
    </row>
    <row r="24" spans="2:4" ht="12.75">
      <c r="B24" s="3"/>
      <c r="C24" s="3"/>
      <c r="D24" s="6"/>
    </row>
    <row r="25" spans="2:4" ht="12.75">
      <c r="B25" s="3"/>
      <c r="C25" s="3"/>
      <c r="D25" s="6"/>
    </row>
    <row r="26" spans="2:4" ht="12.75">
      <c r="B26" s="3"/>
      <c r="C26" s="3"/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</sheetData>
  <mergeCells count="4">
    <mergeCell ref="A1:A2"/>
    <mergeCell ref="C1:C2"/>
    <mergeCell ref="B1:B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VÝSLEDKY&amp;R26. dubna 2007</oddHeader>
    <oddFooter>&amp;L&amp;"Arial,tučné"Investor Relations&amp;"Arial,obyčejné"
Tel. +420 271 462 076, +420 271 462 169&amp;Cemail: investor.relations@o2.com&amp;R5 z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1"/>
  <sheetViews>
    <sheetView showGridLines="0" zoomScaleSheetLayoutView="75" workbookViewId="0" topLeftCell="A1">
      <selection activeCell="A1" sqref="A1:A2"/>
    </sheetView>
  </sheetViews>
  <sheetFormatPr defaultColWidth="9.140625" defaultRowHeight="12.75"/>
  <cols>
    <col min="1" max="1" width="48.8515625" style="102" customWidth="1"/>
    <col min="2" max="2" width="9.57421875" style="102" customWidth="1"/>
    <col min="3" max="3" width="9.00390625" style="102" customWidth="1"/>
    <col min="4" max="4" width="11.7109375" style="102" customWidth="1"/>
    <col min="5" max="5" width="9.28125" style="102" bestFit="1" customWidth="1"/>
    <col min="6" max="16384" width="9.140625" style="102" customWidth="1"/>
  </cols>
  <sheetData>
    <row r="1" spans="1:4" ht="12.75" customHeight="1">
      <c r="A1" s="318" t="s">
        <v>155</v>
      </c>
      <c r="B1" s="316" t="s">
        <v>213</v>
      </c>
      <c r="C1" s="289" t="s">
        <v>214</v>
      </c>
      <c r="D1" s="295" t="s">
        <v>211</v>
      </c>
    </row>
    <row r="2" spans="1:4" ht="12.75">
      <c r="A2" s="320"/>
      <c r="B2" s="317"/>
      <c r="C2" s="319"/>
      <c r="D2" s="296"/>
    </row>
    <row r="3" spans="1:4" ht="12.75">
      <c r="A3" s="152" t="s">
        <v>156</v>
      </c>
      <c r="B3" s="153">
        <f>B4+B11</f>
        <v>3476.379</v>
      </c>
      <c r="C3" s="154">
        <f>C4+C11</f>
        <v>2975.5</v>
      </c>
      <c r="D3" s="155">
        <f>C3/B3-1</f>
        <v>-0.14408066554308374</v>
      </c>
    </row>
    <row r="4" spans="1:4" ht="12.75" customHeight="1">
      <c r="A4" s="188" t="s">
        <v>157</v>
      </c>
      <c r="B4" s="196">
        <f>B5+B6+B10</f>
        <v>3405.391</v>
      </c>
      <c r="C4" s="197">
        <f>C5+C6+C10</f>
        <v>2874</v>
      </c>
      <c r="D4" s="105">
        <f aca="true" t="shared" si="0" ref="D4:D9">C4/B4-1</f>
        <v>-0.15604404897998503</v>
      </c>
    </row>
    <row r="5" spans="1:4" ht="14.25">
      <c r="A5" s="189" t="s">
        <v>158</v>
      </c>
      <c r="B5" s="114">
        <v>2816.545</v>
      </c>
      <c r="C5" s="115">
        <v>2288</v>
      </c>
      <c r="D5" s="104">
        <f t="shared" si="0"/>
        <v>-0.18765721832954918</v>
      </c>
    </row>
    <row r="6" spans="1:4" ht="12.75" customHeight="1">
      <c r="A6" s="189" t="s">
        <v>159</v>
      </c>
      <c r="B6" s="114">
        <f>B7+B8+B9</f>
        <v>588.846</v>
      </c>
      <c r="C6" s="115">
        <f>C7+C8+C9</f>
        <v>560</v>
      </c>
      <c r="D6" s="104">
        <f t="shared" si="0"/>
        <v>-0.04898734134221849</v>
      </c>
    </row>
    <row r="7" spans="1:4" ht="12.75">
      <c r="A7" s="190" t="s">
        <v>160</v>
      </c>
      <c r="B7" s="114">
        <v>292.354</v>
      </c>
      <c r="C7" s="115">
        <v>111</v>
      </c>
      <c r="D7" s="104">
        <f t="shared" si="0"/>
        <v>-0.6203233066761529</v>
      </c>
    </row>
    <row r="8" spans="1:6" ht="14.25">
      <c r="A8" s="190" t="s">
        <v>161</v>
      </c>
      <c r="B8" s="112">
        <v>283.49199999999996</v>
      </c>
      <c r="C8" s="113">
        <v>438</v>
      </c>
      <c r="D8" s="104">
        <f t="shared" si="0"/>
        <v>0.5450171433409057</v>
      </c>
      <c r="E8" s="255"/>
      <c r="F8" s="249"/>
    </row>
    <row r="9" spans="1:4" ht="14.25">
      <c r="A9" s="190" t="s">
        <v>162</v>
      </c>
      <c r="B9" s="114">
        <v>13</v>
      </c>
      <c r="C9" s="115">
        <v>11</v>
      </c>
      <c r="D9" s="104">
        <f t="shared" si="0"/>
        <v>-0.15384615384615385</v>
      </c>
    </row>
    <row r="10" spans="1:8" ht="12.75" customHeight="1">
      <c r="A10" s="189" t="s">
        <v>163</v>
      </c>
      <c r="B10" s="116">
        <v>0</v>
      </c>
      <c r="C10" s="117">
        <v>26</v>
      </c>
      <c r="D10" s="106" t="s">
        <v>1</v>
      </c>
      <c r="H10" s="249"/>
    </row>
    <row r="11" spans="1:4" ht="12.75">
      <c r="A11" s="188" t="s">
        <v>164</v>
      </c>
      <c r="B11" s="193">
        <f>B12+B13+B14</f>
        <v>70.988</v>
      </c>
      <c r="C11" s="194">
        <f>C12+C13+C14</f>
        <v>101.5</v>
      </c>
      <c r="D11" s="105">
        <f>C11/B11-1</f>
        <v>0.42981912435904657</v>
      </c>
    </row>
    <row r="12" spans="1:4" ht="12.75" customHeight="1">
      <c r="A12" s="189" t="s">
        <v>165</v>
      </c>
      <c r="B12" s="116">
        <v>9.392</v>
      </c>
      <c r="C12" s="117">
        <v>31</v>
      </c>
      <c r="D12" s="106" t="s">
        <v>1</v>
      </c>
    </row>
    <row r="13" spans="1:6" ht="12.75" customHeight="1">
      <c r="A13" s="189" t="s">
        <v>166</v>
      </c>
      <c r="B13" s="191">
        <v>54.868</v>
      </c>
      <c r="C13" s="192">
        <v>65</v>
      </c>
      <c r="D13" s="223">
        <f>C13/B13-1</f>
        <v>0.18466136910403153</v>
      </c>
      <c r="E13" s="255"/>
      <c r="F13" s="249"/>
    </row>
    <row r="14" spans="1:5" ht="12.75" customHeight="1">
      <c r="A14" s="189" t="s">
        <v>167</v>
      </c>
      <c r="B14" s="116">
        <v>6.728</v>
      </c>
      <c r="C14" s="117">
        <v>5.5</v>
      </c>
      <c r="D14" s="104">
        <f>C14/B14-1</f>
        <v>-0.18252080856123665</v>
      </c>
      <c r="E14" s="107"/>
    </row>
    <row r="15" spans="1:4" ht="3.75" customHeight="1">
      <c r="A15" s="111"/>
      <c r="B15" s="116"/>
      <c r="C15" s="117"/>
      <c r="D15" s="104"/>
    </row>
    <row r="16" spans="1:7" ht="12.75">
      <c r="A16" s="157" t="s">
        <v>168</v>
      </c>
      <c r="B16" s="159">
        <f>SUM(B17:B22)</f>
        <v>1371.5</v>
      </c>
      <c r="C16" s="160">
        <f>SUM(C17:C22)</f>
        <v>909.8349999999999</v>
      </c>
      <c r="D16" s="161">
        <f aca="true" t="shared" si="1" ref="D16:D22">C16/B16-1</f>
        <v>-0.33661319722931105</v>
      </c>
      <c r="E16" s="187"/>
      <c r="F16" s="187"/>
      <c r="G16" s="249"/>
    </row>
    <row r="17" spans="1:4" ht="12.75">
      <c r="A17" s="111" t="s">
        <v>169</v>
      </c>
      <c r="B17" s="114">
        <v>521.4</v>
      </c>
      <c r="C17" s="115">
        <v>399.996</v>
      </c>
      <c r="D17" s="104">
        <f t="shared" si="1"/>
        <v>-0.23284234752589184</v>
      </c>
    </row>
    <row r="18" spans="1:4" ht="12.75">
      <c r="A18" s="111" t="s">
        <v>170</v>
      </c>
      <c r="B18" s="114">
        <v>188.1</v>
      </c>
      <c r="C18" s="115">
        <v>166.722</v>
      </c>
      <c r="D18" s="104">
        <f t="shared" si="1"/>
        <v>-0.113652312599681</v>
      </c>
    </row>
    <row r="19" spans="1:4" ht="12.75">
      <c r="A19" s="111" t="s">
        <v>171</v>
      </c>
      <c r="B19" s="114">
        <v>32.2</v>
      </c>
      <c r="C19" s="115">
        <v>29.681</v>
      </c>
      <c r="D19" s="104">
        <f t="shared" si="1"/>
        <v>-0.07822981366459636</v>
      </c>
    </row>
    <row r="20" spans="1:4" ht="12.75">
      <c r="A20" s="111" t="s">
        <v>172</v>
      </c>
      <c r="B20" s="114">
        <v>83.1</v>
      </c>
      <c r="C20" s="115">
        <v>81.688</v>
      </c>
      <c r="D20" s="104">
        <f t="shared" si="1"/>
        <v>-0.016991576413958986</v>
      </c>
    </row>
    <row r="21" spans="1:4" ht="12.75">
      <c r="A21" s="111" t="s">
        <v>173</v>
      </c>
      <c r="B21" s="114">
        <v>455.1</v>
      </c>
      <c r="C21" s="115">
        <v>145.982</v>
      </c>
      <c r="D21" s="104">
        <f t="shared" si="1"/>
        <v>-0.6792309382553285</v>
      </c>
    </row>
    <row r="22" spans="1:4" ht="12.75">
      <c r="A22" s="111" t="s">
        <v>174</v>
      </c>
      <c r="B22" s="114">
        <v>91.6</v>
      </c>
      <c r="C22" s="115">
        <v>85.766</v>
      </c>
      <c r="D22" s="104">
        <f t="shared" si="1"/>
        <v>-0.06368995633187757</v>
      </c>
    </row>
    <row r="23" spans="1:4" ht="3" customHeight="1">
      <c r="A23" s="111"/>
      <c r="B23" s="116"/>
      <c r="C23" s="117"/>
      <c r="D23" s="104"/>
    </row>
    <row r="24" spans="1:4" ht="13.5" customHeight="1">
      <c r="A24" s="157" t="s">
        <v>175</v>
      </c>
      <c r="B24" s="164">
        <f>B25+B26</f>
        <v>520</v>
      </c>
      <c r="C24" s="158">
        <f>C25+C26</f>
        <v>446</v>
      </c>
      <c r="D24" s="165">
        <f>C24/B24-1</f>
        <v>-0.14230769230769236</v>
      </c>
    </row>
    <row r="25" spans="1:4" ht="12.75">
      <c r="A25" s="111" t="s">
        <v>176</v>
      </c>
      <c r="B25" s="114">
        <v>469</v>
      </c>
      <c r="C25" s="115">
        <v>382</v>
      </c>
      <c r="D25" s="104">
        <f>C25/B25-1</f>
        <v>-0.18550106609808104</v>
      </c>
    </row>
    <row r="26" spans="1:4" ht="12.75">
      <c r="A26" s="111" t="s">
        <v>177</v>
      </c>
      <c r="B26" s="114">
        <v>51</v>
      </c>
      <c r="C26" s="115">
        <v>64</v>
      </c>
      <c r="D26" s="104">
        <f>C26/B26-1</f>
        <v>0.2549019607843137</v>
      </c>
    </row>
    <row r="27" spans="1:4" ht="3.75" customHeight="1">
      <c r="A27" s="111"/>
      <c r="B27" s="53"/>
      <c r="C27" s="118"/>
      <c r="D27" s="104"/>
    </row>
    <row r="28" spans="1:4" ht="16.5" customHeight="1">
      <c r="A28" s="111" t="s">
        <v>178</v>
      </c>
      <c r="B28" s="199">
        <v>239</v>
      </c>
      <c r="C28" s="120">
        <v>192.72707889125797</v>
      </c>
      <c r="D28" s="106" t="s">
        <v>1</v>
      </c>
    </row>
    <row r="29" spans="1:4" ht="12.75">
      <c r="A29" s="111"/>
      <c r="B29" s="109"/>
      <c r="C29" s="110"/>
      <c r="D29" s="124"/>
    </row>
    <row r="30" spans="1:4" ht="12.75" customHeight="1">
      <c r="A30" s="318" t="s">
        <v>179</v>
      </c>
      <c r="B30" s="316" t="s">
        <v>213</v>
      </c>
      <c r="C30" s="289" t="s">
        <v>214</v>
      </c>
      <c r="D30" s="295" t="s">
        <v>211</v>
      </c>
    </row>
    <row r="31" spans="1:4" ht="12.75">
      <c r="A31" s="288"/>
      <c r="B31" s="317"/>
      <c r="C31" s="319"/>
      <c r="D31" s="296"/>
    </row>
    <row r="32" spans="1:4" ht="12.75">
      <c r="A32" s="257" t="s">
        <v>202</v>
      </c>
      <c r="B32" s="179">
        <f>B33+B34</f>
        <v>4695</v>
      </c>
      <c r="C32" s="172">
        <f>C33+C34</f>
        <v>4839</v>
      </c>
      <c r="D32" s="173">
        <f>C32/B32-1</f>
        <v>0.030670926517571973</v>
      </c>
    </row>
    <row r="33" spans="1:6" ht="14.25">
      <c r="A33" s="125" t="s">
        <v>203</v>
      </c>
      <c r="B33" s="126">
        <v>1643</v>
      </c>
      <c r="C33" s="140">
        <v>1966</v>
      </c>
      <c r="D33" s="104">
        <f>C33/B33-1</f>
        <v>0.19659160073037119</v>
      </c>
      <c r="E33" s="249"/>
      <c r="F33" s="249"/>
    </row>
    <row r="34" spans="1:5" ht="14.25">
      <c r="A34" s="125" t="s">
        <v>204</v>
      </c>
      <c r="B34" s="119">
        <v>3052</v>
      </c>
      <c r="C34" s="120">
        <v>2873</v>
      </c>
      <c r="D34" s="104">
        <f>C34/B34-1</f>
        <v>-0.05865006553079943</v>
      </c>
      <c r="E34" s="221"/>
    </row>
    <row r="35" spans="1:4" ht="5.25" customHeight="1">
      <c r="A35" s="125"/>
      <c r="B35" s="119"/>
      <c r="C35" s="120"/>
      <c r="D35" s="104"/>
    </row>
    <row r="36" spans="1:4" ht="12.75">
      <c r="A36" s="171" t="s">
        <v>180</v>
      </c>
      <c r="B36" s="167">
        <f>B37+B38</f>
        <v>147</v>
      </c>
      <c r="C36" s="168">
        <f>C37+C38</f>
        <v>174</v>
      </c>
      <c r="D36" s="165">
        <f>C36/B36-1</f>
        <v>0.18367346938775508</v>
      </c>
    </row>
    <row r="37" spans="1:4" ht="12.75">
      <c r="A37" s="125" t="s">
        <v>181</v>
      </c>
      <c r="B37" s="53">
        <v>68</v>
      </c>
      <c r="C37" s="118">
        <v>75</v>
      </c>
      <c r="D37" s="104">
        <f>C37/B37-1</f>
        <v>0.10294117647058831</v>
      </c>
    </row>
    <row r="38" spans="1:4" ht="12.75">
      <c r="A38" s="125" t="s">
        <v>182</v>
      </c>
      <c r="B38" s="53">
        <v>79</v>
      </c>
      <c r="C38" s="118">
        <v>99</v>
      </c>
      <c r="D38" s="104">
        <f>C38/B38-1</f>
        <v>0.25316455696202533</v>
      </c>
    </row>
    <row r="39" spans="1:4" ht="5.25" customHeight="1">
      <c r="A39" s="127"/>
      <c r="B39" s="53"/>
      <c r="C39" s="118"/>
      <c r="D39" s="128"/>
    </row>
    <row r="40" spans="1:4" ht="12.75">
      <c r="A40" s="129" t="s">
        <v>183</v>
      </c>
      <c r="B40" s="184">
        <v>0.0183961440871433</v>
      </c>
      <c r="C40" s="185">
        <v>0.02</v>
      </c>
      <c r="D40" s="104">
        <f>C40/B40-1</f>
        <v>0.0871843526153726</v>
      </c>
    </row>
    <row r="41" spans="1:4" ht="5.25" customHeight="1">
      <c r="A41" s="129"/>
      <c r="B41" s="126"/>
      <c r="C41" s="140"/>
      <c r="D41" s="104"/>
    </row>
    <row r="42" spans="1:4" ht="14.25">
      <c r="A42" s="129" t="s">
        <v>184</v>
      </c>
      <c r="B42" s="119">
        <v>490</v>
      </c>
      <c r="C42" s="120">
        <v>496</v>
      </c>
      <c r="D42" s="104">
        <f>C42/B42-1</f>
        <v>0.012244897959183598</v>
      </c>
    </row>
    <row r="43" spans="1:4" ht="14.25">
      <c r="A43" s="125" t="s">
        <v>185</v>
      </c>
      <c r="B43" s="119">
        <v>996</v>
      </c>
      <c r="C43" s="120">
        <v>902</v>
      </c>
      <c r="D43" s="104">
        <f>C43/B43-1</f>
        <v>-0.0943775100401606</v>
      </c>
    </row>
    <row r="44" spans="1:4" ht="14.25">
      <c r="A44" s="125" t="s">
        <v>186</v>
      </c>
      <c r="B44" s="119">
        <v>226</v>
      </c>
      <c r="C44" s="120">
        <v>232</v>
      </c>
      <c r="D44" s="104">
        <f>C44/B44-1</f>
        <v>0.026548672566371723</v>
      </c>
    </row>
    <row r="45" spans="1:4" ht="14.25">
      <c r="A45" s="125" t="s">
        <v>187</v>
      </c>
      <c r="B45" s="119">
        <v>106</v>
      </c>
      <c r="C45" s="120">
        <v>107</v>
      </c>
      <c r="D45" s="104">
        <f>C45/B45-1</f>
        <v>0.009433962264151052</v>
      </c>
    </row>
    <row r="46" spans="1:4" ht="12.75">
      <c r="A46" s="125" t="s">
        <v>188</v>
      </c>
      <c r="B46" s="182">
        <v>0.39121919151664475</v>
      </c>
      <c r="C46" s="183">
        <v>0.41</v>
      </c>
      <c r="D46" s="224">
        <f>C46/B46-1</f>
        <v>0.04800584657042872</v>
      </c>
    </row>
    <row r="47" spans="1:4" ht="5.25" customHeight="1">
      <c r="A47" s="129"/>
      <c r="B47" s="53"/>
      <c r="C47" s="118"/>
      <c r="D47" s="104"/>
    </row>
    <row r="48" spans="1:4" ht="12.75">
      <c r="A48" s="174" t="s">
        <v>189</v>
      </c>
      <c r="B48" s="167">
        <v>1330</v>
      </c>
      <c r="C48" s="168">
        <v>1571</v>
      </c>
      <c r="D48" s="165">
        <f>C48/B48-1</f>
        <v>0.18120300751879692</v>
      </c>
    </row>
    <row r="49" spans="1:4" ht="15.75" customHeight="1">
      <c r="A49" s="127" t="s">
        <v>190</v>
      </c>
      <c r="B49" s="222">
        <v>96</v>
      </c>
      <c r="C49" s="141">
        <v>109</v>
      </c>
      <c r="D49" s="104">
        <f>C49/B49-1</f>
        <v>0.13541666666666674</v>
      </c>
    </row>
    <row r="50" spans="1:4" ht="5.25" customHeight="1">
      <c r="A50" s="130"/>
      <c r="B50" s="131"/>
      <c r="C50" s="142"/>
      <c r="D50" s="104"/>
    </row>
    <row r="51" spans="1:5" ht="12.75" customHeight="1">
      <c r="A51" s="202" t="s">
        <v>191</v>
      </c>
      <c r="B51" s="203">
        <v>690</v>
      </c>
      <c r="C51" s="204">
        <v>750</v>
      </c>
      <c r="D51" s="205">
        <f>C51/B51-1</f>
        <v>0.08695652173913038</v>
      </c>
      <c r="E51" s="107"/>
    </row>
    <row r="52" spans="1:3" ht="12.75">
      <c r="A52" s="132"/>
      <c r="B52" s="132"/>
      <c r="C52" s="132"/>
    </row>
    <row r="53" spans="1:4" ht="12.75" customHeight="1">
      <c r="A53" s="318" t="s">
        <v>192</v>
      </c>
      <c r="B53" s="316" t="s">
        <v>213</v>
      </c>
      <c r="C53" s="289" t="s">
        <v>214</v>
      </c>
      <c r="D53" s="295" t="s">
        <v>211</v>
      </c>
    </row>
    <row r="54" spans="1:4" ht="12.75">
      <c r="A54" s="288"/>
      <c r="B54" s="317"/>
      <c r="C54" s="319"/>
      <c r="D54" s="296"/>
    </row>
    <row r="55" spans="1:4" ht="14.25">
      <c r="A55" s="207" t="s">
        <v>10</v>
      </c>
      <c r="B55" s="213">
        <v>10055</v>
      </c>
      <c r="C55" s="212">
        <v>9188</v>
      </c>
      <c r="D55" s="173">
        <f>C55/B55-1</f>
        <v>-0.08622575832918944</v>
      </c>
    </row>
    <row r="56" spans="1:4" ht="12.75" customHeight="1">
      <c r="A56" s="208" t="s">
        <v>220</v>
      </c>
      <c r="B56" s="284">
        <v>0</v>
      </c>
      <c r="C56" s="285">
        <v>158</v>
      </c>
      <c r="D56" s="286" t="s">
        <v>1</v>
      </c>
    </row>
    <row r="57" spans="1:4" ht="12.75">
      <c r="A57" s="209" t="s">
        <v>221</v>
      </c>
      <c r="B57" s="218">
        <v>61</v>
      </c>
      <c r="C57" s="211">
        <v>155</v>
      </c>
      <c r="D57" s="205">
        <f>C57/B57-1</f>
        <v>1.540983606557377</v>
      </c>
    </row>
    <row r="58" spans="1:251" ht="14.2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</row>
    <row r="59" spans="1:251" ht="14.25">
      <c r="A59" s="145" t="s">
        <v>194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  <c r="IO59" s="145"/>
      <c r="IP59" s="145"/>
      <c r="IQ59" s="145"/>
    </row>
    <row r="60" spans="1:251" ht="14.25">
      <c r="A60" s="145" t="s">
        <v>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  <c r="IN60" s="145"/>
      <c r="IO60" s="145"/>
      <c r="IP60" s="145"/>
      <c r="IQ60" s="145"/>
    </row>
    <row r="61" spans="1:251" ht="14.25">
      <c r="A61" s="145" t="s">
        <v>195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</row>
    <row r="62" spans="1:251" ht="14.25">
      <c r="A62" s="145" t="s">
        <v>196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  <c r="IN62" s="145"/>
      <c r="IO62" s="145"/>
      <c r="IP62" s="145"/>
      <c r="IQ62" s="145"/>
    </row>
    <row r="63" spans="1:251" ht="14.25">
      <c r="A63" s="145" t="s">
        <v>197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  <c r="IK63" s="145"/>
      <c r="IL63" s="145"/>
      <c r="IM63" s="145"/>
      <c r="IN63" s="145"/>
      <c r="IO63" s="145"/>
      <c r="IP63" s="145"/>
      <c r="IQ63" s="145"/>
    </row>
    <row r="64" spans="1:4" ht="14.25">
      <c r="A64" s="50" t="s">
        <v>205</v>
      </c>
      <c r="B64" s="126"/>
      <c r="C64" s="126"/>
      <c r="D64" s="134"/>
    </row>
    <row r="65" spans="1:4" ht="12.75" customHeight="1">
      <c r="A65" s="145" t="s">
        <v>206</v>
      </c>
      <c r="B65" s="133"/>
      <c r="C65" s="133"/>
      <c r="D65" s="103"/>
    </row>
    <row r="66" spans="1:4" ht="14.25">
      <c r="A66" s="144" t="s">
        <v>198</v>
      </c>
      <c r="B66" s="126"/>
      <c r="C66" s="126"/>
      <c r="D66" s="134"/>
    </row>
    <row r="67" spans="1:3" ht="14.25">
      <c r="A67" s="144" t="s">
        <v>199</v>
      </c>
      <c r="B67" s="52"/>
      <c r="C67" s="52"/>
    </row>
    <row r="68" spans="1:3" ht="12.75">
      <c r="A68" s="180" t="s">
        <v>207</v>
      </c>
      <c r="B68" s="52"/>
      <c r="C68" s="52"/>
    </row>
    <row r="69" spans="1:3" ht="14.25">
      <c r="A69" s="144" t="s">
        <v>200</v>
      </c>
      <c r="B69" s="52"/>
      <c r="C69" s="52"/>
    </row>
    <row r="70" spans="1:3" ht="14.25">
      <c r="A70" s="145" t="s">
        <v>208</v>
      </c>
      <c r="B70" s="52"/>
      <c r="C70" s="52"/>
    </row>
    <row r="71" spans="1:3" ht="14.25">
      <c r="A71" s="206" t="s">
        <v>222</v>
      </c>
      <c r="C71" s="136"/>
    </row>
    <row r="72" spans="1:3" ht="12.75">
      <c r="A72" s="151"/>
      <c r="B72" s="136"/>
      <c r="C72" s="136"/>
    </row>
    <row r="73" spans="1:3" ht="12.75">
      <c r="A73" s="151"/>
      <c r="B73" s="136"/>
      <c r="C73" s="136"/>
    </row>
    <row r="74" spans="1:3" ht="12.75">
      <c r="A74" s="151"/>
      <c r="B74" s="137"/>
      <c r="C74" s="137"/>
    </row>
    <row r="75" spans="1:3" ht="12.75">
      <c r="A75" s="138"/>
      <c r="B75" s="136"/>
      <c r="C75" s="138"/>
    </row>
    <row r="76" spans="1:3" ht="12.75">
      <c r="A76" s="135"/>
      <c r="B76" s="139"/>
      <c r="C76" s="139"/>
    </row>
    <row r="77" spans="1:3" ht="12.75">
      <c r="A77" s="135"/>
      <c r="B77" s="139"/>
      <c r="C77" s="139"/>
    </row>
    <row r="78" spans="1:3" ht="12.75">
      <c r="A78" s="135"/>
      <c r="B78" s="139"/>
      <c r="C78" s="139"/>
    </row>
    <row r="79" spans="1:3" ht="12.75">
      <c r="A79" s="135"/>
      <c r="B79" s="139"/>
      <c r="C79" s="139"/>
    </row>
    <row r="80" spans="1:3" ht="12.75">
      <c r="A80" s="135"/>
      <c r="B80" s="139"/>
      <c r="C80" s="139"/>
    </row>
    <row r="81" spans="1:3" ht="12.75">
      <c r="A81" s="138"/>
      <c r="B81" s="138"/>
      <c r="C81" s="138"/>
    </row>
  </sheetData>
  <mergeCells count="12">
    <mergeCell ref="A53:A54"/>
    <mergeCell ref="C53:C54"/>
    <mergeCell ref="A1:A2"/>
    <mergeCell ref="A30:A31"/>
    <mergeCell ref="C30:C31"/>
    <mergeCell ref="B1:B2"/>
    <mergeCell ref="C1:C2"/>
    <mergeCell ref="D1:D2"/>
    <mergeCell ref="B30:B31"/>
    <mergeCell ref="B53:B54"/>
    <mergeCell ref="D30:D31"/>
    <mergeCell ref="D53:D54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4" r:id="rId1"/>
  <headerFooter alignWithMargins="0">
    <oddHeader>&amp;L&amp;"Arial,Tučné"&amp;14Telefónica O2 Czech Republic - FINANČNÍ A PROVOZNÍ VÝSLEDKY&amp;R26. dubna 2007</oddHeader>
    <oddFooter>&amp;L&amp;"Arial,tučné"Investor Relations&amp;"Arial,obyčejné"
Tel: +420 271 462 076, +420 271 462 169&amp;Ce-mail: investor.relations@o2.com&amp;R6 z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zoomScaleSheetLayoutView="75" workbookViewId="0" topLeftCell="A43">
      <selection activeCell="A71" sqref="A71"/>
    </sheetView>
  </sheetViews>
  <sheetFormatPr defaultColWidth="9.140625" defaultRowHeight="12.75"/>
  <cols>
    <col min="1" max="1" width="48.8515625" style="102" customWidth="1"/>
    <col min="2" max="2" width="9.00390625" style="102" customWidth="1"/>
    <col min="3" max="3" width="9.421875" style="102" customWidth="1"/>
    <col min="4" max="5" width="9.8515625" style="102" customWidth="1"/>
    <col min="6" max="6" width="9.28125" style="102" bestFit="1" customWidth="1"/>
    <col min="7" max="7" width="9.28125" style="102" customWidth="1"/>
    <col min="8" max="16384" width="9.140625" style="102" customWidth="1"/>
  </cols>
  <sheetData>
    <row r="1" spans="1:7" ht="12.75" customHeight="1">
      <c r="A1" s="318" t="s">
        <v>155</v>
      </c>
      <c r="B1" s="327" t="s">
        <v>4</v>
      </c>
      <c r="C1" s="321" t="s">
        <v>5</v>
      </c>
      <c r="D1" s="321" t="s">
        <v>7</v>
      </c>
      <c r="E1" s="321" t="s">
        <v>11</v>
      </c>
      <c r="F1" s="323" t="s">
        <v>215</v>
      </c>
      <c r="G1" s="250"/>
    </row>
    <row r="2" spans="1:7" ht="12.75">
      <c r="A2" s="320"/>
      <c r="B2" s="328"/>
      <c r="C2" s="322"/>
      <c r="D2" s="322"/>
      <c r="E2" s="322"/>
      <c r="F2" s="324"/>
      <c r="G2" s="250"/>
    </row>
    <row r="3" spans="1:7" ht="12.75" customHeight="1">
      <c r="A3" s="152" t="s">
        <v>156</v>
      </c>
      <c r="B3" s="156">
        <f>B4+B11</f>
        <v>3476.379</v>
      </c>
      <c r="C3" s="177">
        <f>C4+C11</f>
        <v>3308.084</v>
      </c>
      <c r="D3" s="177">
        <f>D4+D11</f>
        <v>3180.0190000000002</v>
      </c>
      <c r="E3" s="153">
        <f>E4+E11</f>
        <v>3073</v>
      </c>
      <c r="F3" s="154">
        <f>F4+F11</f>
        <v>2863.5</v>
      </c>
      <c r="G3" s="251"/>
    </row>
    <row r="4" spans="1:7" ht="12.75" customHeight="1">
      <c r="A4" s="188" t="s">
        <v>157</v>
      </c>
      <c r="B4" s="198">
        <f>B5+B6+B10</f>
        <v>3405.391</v>
      </c>
      <c r="C4" s="193">
        <f>C5+C6+C10</f>
        <v>3228.915</v>
      </c>
      <c r="D4" s="193">
        <f>D5+D6+D10</f>
        <v>3094.65</v>
      </c>
      <c r="E4" s="196">
        <f>E5+E6+E10</f>
        <v>2979</v>
      </c>
      <c r="F4" s="197">
        <f>F5+F6+F10</f>
        <v>2762</v>
      </c>
      <c r="G4" s="196"/>
    </row>
    <row r="5" spans="1:11" ht="12.75" customHeight="1">
      <c r="A5" s="189" t="s">
        <v>158</v>
      </c>
      <c r="B5" s="147">
        <v>2816.545</v>
      </c>
      <c r="C5" s="116">
        <v>2665.915</v>
      </c>
      <c r="D5" s="116">
        <v>2537.266</v>
      </c>
      <c r="E5" s="114">
        <v>2402</v>
      </c>
      <c r="F5" s="115">
        <v>2288</v>
      </c>
      <c r="G5" s="114"/>
      <c r="H5" s="114"/>
      <c r="I5" s="114"/>
      <c r="J5" s="114"/>
      <c r="K5" s="114"/>
    </row>
    <row r="6" spans="1:11" ht="12.75" customHeight="1">
      <c r="A6" s="189" t="s">
        <v>159</v>
      </c>
      <c r="B6" s="147">
        <f>B7+B8+B9</f>
        <v>588.846</v>
      </c>
      <c r="C6" s="116">
        <f>C7+C8+C9</f>
        <v>563</v>
      </c>
      <c r="D6" s="116">
        <f>D7+D8+D9</f>
        <v>554.584</v>
      </c>
      <c r="E6" s="114">
        <f>E7+E8+E9</f>
        <v>561</v>
      </c>
      <c r="F6" s="115">
        <f>F7+F8+F9</f>
        <v>448</v>
      </c>
      <c r="G6" s="114"/>
      <c r="K6" s="249"/>
    </row>
    <row r="7" spans="1:7" ht="12.75" customHeight="1">
      <c r="A7" s="190" t="s">
        <v>160</v>
      </c>
      <c r="B7" s="147">
        <v>292.354</v>
      </c>
      <c r="C7" s="116">
        <v>224</v>
      </c>
      <c r="D7" s="116">
        <v>178.584</v>
      </c>
      <c r="E7" s="114">
        <v>144</v>
      </c>
      <c r="F7" s="115"/>
      <c r="G7" s="114"/>
    </row>
    <row r="8" spans="1:10" ht="12.75" customHeight="1">
      <c r="A8" s="190" t="s">
        <v>161</v>
      </c>
      <c r="B8" s="146">
        <v>283.49199999999996</v>
      </c>
      <c r="C8" s="116">
        <v>326</v>
      </c>
      <c r="D8" s="116">
        <v>363.9</v>
      </c>
      <c r="E8" s="112">
        <v>405</v>
      </c>
      <c r="F8" s="113">
        <v>437</v>
      </c>
      <c r="G8" s="167"/>
      <c r="H8" s="167"/>
      <c r="I8" s="167"/>
      <c r="J8" s="167"/>
    </row>
    <row r="9" spans="1:7" ht="12.75" customHeight="1">
      <c r="A9" s="190" t="s">
        <v>162</v>
      </c>
      <c r="B9" s="147">
        <v>13</v>
      </c>
      <c r="C9" s="116">
        <v>13</v>
      </c>
      <c r="D9" s="116">
        <v>12.1</v>
      </c>
      <c r="E9" s="114">
        <v>12</v>
      </c>
      <c r="F9" s="115">
        <v>11</v>
      </c>
      <c r="G9" s="114"/>
    </row>
    <row r="10" spans="1:7" ht="12.75" customHeight="1">
      <c r="A10" s="189" t="s">
        <v>163</v>
      </c>
      <c r="B10" s="148">
        <v>0</v>
      </c>
      <c r="C10" s="149">
        <v>0</v>
      </c>
      <c r="D10" s="149">
        <v>2.8</v>
      </c>
      <c r="E10" s="116">
        <v>16</v>
      </c>
      <c r="F10" s="117">
        <v>26</v>
      </c>
      <c r="G10" s="116"/>
    </row>
    <row r="11" spans="1:7" ht="12.75" customHeight="1">
      <c r="A11" s="188" t="s">
        <v>164</v>
      </c>
      <c r="B11" s="195">
        <f>B12+B13+B14</f>
        <v>70.988</v>
      </c>
      <c r="C11" s="193">
        <f>C12+C13+C14</f>
        <v>79.16900000000001</v>
      </c>
      <c r="D11" s="193">
        <f>D12+D13+D14</f>
        <v>85.369</v>
      </c>
      <c r="E11" s="193">
        <f>E12+E13+E14</f>
        <v>94</v>
      </c>
      <c r="F11" s="194">
        <f>F12+F13+F14</f>
        <v>101.5</v>
      </c>
      <c r="G11" s="193"/>
    </row>
    <row r="12" spans="1:7" ht="12.75" customHeight="1">
      <c r="A12" s="189" t="s">
        <v>165</v>
      </c>
      <c r="B12" s="148">
        <v>9.392</v>
      </c>
      <c r="C12" s="116">
        <v>12.348</v>
      </c>
      <c r="D12" s="116">
        <v>15.8</v>
      </c>
      <c r="E12" s="116">
        <v>23</v>
      </c>
      <c r="F12" s="117">
        <v>31</v>
      </c>
      <c r="G12" s="116"/>
    </row>
    <row r="13" spans="1:10" ht="12.75" customHeight="1">
      <c r="A13" s="189" t="s">
        <v>166</v>
      </c>
      <c r="B13" s="281">
        <v>54.868</v>
      </c>
      <c r="C13" s="114">
        <v>60.025</v>
      </c>
      <c r="D13" s="114">
        <v>62.769</v>
      </c>
      <c r="E13" s="282">
        <v>65</v>
      </c>
      <c r="F13" s="192">
        <v>65</v>
      </c>
      <c r="G13" s="167"/>
      <c r="H13" s="167"/>
      <c r="I13" s="167"/>
      <c r="J13" s="167"/>
    </row>
    <row r="14" spans="1:8" ht="12.75" customHeight="1">
      <c r="A14" s="189" t="s">
        <v>167</v>
      </c>
      <c r="B14" s="148">
        <v>6.728</v>
      </c>
      <c r="C14" s="116">
        <v>6.796</v>
      </c>
      <c r="D14" s="116">
        <v>6.8</v>
      </c>
      <c r="E14" s="116">
        <v>6</v>
      </c>
      <c r="F14" s="117">
        <v>5.5</v>
      </c>
      <c r="G14" s="116"/>
      <c r="H14" s="221"/>
    </row>
    <row r="15" spans="1:7" ht="3.75" customHeight="1">
      <c r="A15" s="111"/>
      <c r="B15" s="148"/>
      <c r="C15" s="116"/>
      <c r="D15" s="116"/>
      <c r="E15" s="116"/>
      <c r="F15" s="117"/>
      <c r="G15" s="116"/>
    </row>
    <row r="16" spans="1:7" ht="12.75">
      <c r="A16" s="157" t="s">
        <v>168</v>
      </c>
      <c r="B16" s="162">
        <f>SUM(B17:B22)</f>
        <v>1371.5</v>
      </c>
      <c r="C16" s="178">
        <f>SUM(C17:C22)</f>
        <v>1179.8999999999999</v>
      </c>
      <c r="D16" s="178">
        <f>SUM(D17:D22)</f>
        <v>978.7</v>
      </c>
      <c r="E16" s="178">
        <f>SUM(E17:E22)</f>
        <v>987.6680000000002</v>
      </c>
      <c r="F16" s="163">
        <f>SUM(F17:F22)</f>
        <v>909.8349999999999</v>
      </c>
      <c r="G16" s="178"/>
    </row>
    <row r="17" spans="1:7" ht="12.75">
      <c r="A17" s="111" t="s">
        <v>169</v>
      </c>
      <c r="B17" s="147">
        <v>521.4</v>
      </c>
      <c r="C17" s="116">
        <v>458.5</v>
      </c>
      <c r="D17" s="116">
        <v>380.6</v>
      </c>
      <c r="E17" s="116">
        <v>419.5060000000002</v>
      </c>
      <c r="F17" s="117">
        <v>399.996</v>
      </c>
      <c r="G17" s="116"/>
    </row>
    <row r="18" spans="1:7" ht="12.75">
      <c r="A18" s="111" t="s">
        <v>170</v>
      </c>
      <c r="B18" s="147">
        <v>188.1</v>
      </c>
      <c r="C18" s="116">
        <v>179.4</v>
      </c>
      <c r="D18" s="116">
        <v>161.6</v>
      </c>
      <c r="E18" s="116">
        <v>172.32899999999998</v>
      </c>
      <c r="F18" s="117">
        <v>166.722</v>
      </c>
      <c r="G18" s="116"/>
    </row>
    <row r="19" spans="1:7" ht="12.75">
      <c r="A19" s="111" t="s">
        <v>171</v>
      </c>
      <c r="B19" s="147">
        <v>32.2</v>
      </c>
      <c r="C19" s="116">
        <v>31.8</v>
      </c>
      <c r="D19" s="116">
        <v>30.3</v>
      </c>
      <c r="E19" s="116">
        <v>30.13</v>
      </c>
      <c r="F19" s="117">
        <v>29.681</v>
      </c>
      <c r="G19" s="116"/>
    </row>
    <row r="20" spans="1:7" ht="12.75">
      <c r="A20" s="111" t="s">
        <v>172</v>
      </c>
      <c r="B20" s="147">
        <v>83.1</v>
      </c>
      <c r="C20" s="116">
        <v>85</v>
      </c>
      <c r="D20" s="116">
        <v>79.9</v>
      </c>
      <c r="E20" s="116">
        <v>82.42099999999999</v>
      </c>
      <c r="F20" s="117">
        <v>81.688</v>
      </c>
      <c r="G20" s="116"/>
    </row>
    <row r="21" spans="1:7" ht="12.75">
      <c r="A21" s="111" t="s">
        <v>173</v>
      </c>
      <c r="B21" s="147">
        <v>455.1</v>
      </c>
      <c r="C21" s="116">
        <v>311.7</v>
      </c>
      <c r="D21" s="116">
        <v>222.6</v>
      </c>
      <c r="E21" s="116">
        <v>192.08800000000005</v>
      </c>
      <c r="F21" s="117">
        <v>145.982</v>
      </c>
      <c r="G21" s="116"/>
    </row>
    <row r="22" spans="1:7" ht="12.75">
      <c r="A22" s="111" t="s">
        <v>174</v>
      </c>
      <c r="B22" s="147">
        <v>91.6</v>
      </c>
      <c r="C22" s="116">
        <v>113.5</v>
      </c>
      <c r="D22" s="116">
        <v>103.7</v>
      </c>
      <c r="E22" s="116">
        <v>91.194</v>
      </c>
      <c r="F22" s="117">
        <v>85.766</v>
      </c>
      <c r="G22" s="116"/>
    </row>
    <row r="23" spans="1:7" ht="3" customHeight="1">
      <c r="A23" s="111"/>
      <c r="B23" s="148"/>
      <c r="C23" s="116"/>
      <c r="D23" s="116"/>
      <c r="E23" s="116"/>
      <c r="F23" s="117"/>
      <c r="G23" s="116"/>
    </row>
    <row r="24" spans="1:7" ht="13.5" customHeight="1">
      <c r="A24" s="157" t="s">
        <v>175</v>
      </c>
      <c r="B24" s="166">
        <f>B25+B26</f>
        <v>520</v>
      </c>
      <c r="C24" s="164">
        <f>C25+C26</f>
        <v>488</v>
      </c>
      <c r="D24" s="164">
        <f>D25+D26</f>
        <v>430</v>
      </c>
      <c r="E24" s="164">
        <f>E25+E26</f>
        <v>462</v>
      </c>
      <c r="F24" s="158">
        <f>F25+F26</f>
        <v>446</v>
      </c>
      <c r="G24" s="164"/>
    </row>
    <row r="25" spans="1:7" ht="12.75">
      <c r="A25" s="111" t="s">
        <v>176</v>
      </c>
      <c r="B25" s="147">
        <v>469</v>
      </c>
      <c r="C25" s="116">
        <v>430</v>
      </c>
      <c r="D25" s="116">
        <v>378</v>
      </c>
      <c r="E25" s="116">
        <v>401</v>
      </c>
      <c r="F25" s="117">
        <v>382</v>
      </c>
      <c r="G25" s="116"/>
    </row>
    <row r="26" spans="1:7" ht="12.75">
      <c r="A26" s="111" t="s">
        <v>177</v>
      </c>
      <c r="B26" s="147">
        <v>51</v>
      </c>
      <c r="C26" s="116">
        <v>58</v>
      </c>
      <c r="D26" s="116">
        <v>52</v>
      </c>
      <c r="E26" s="116">
        <v>61</v>
      </c>
      <c r="F26" s="117">
        <v>64</v>
      </c>
      <c r="G26" s="116"/>
    </row>
    <row r="27" spans="1:7" ht="3.75" customHeight="1">
      <c r="A27" s="111"/>
      <c r="B27" s="148"/>
      <c r="C27" s="116"/>
      <c r="D27" s="116"/>
      <c r="E27" s="116"/>
      <c r="F27" s="117"/>
      <c r="G27" s="116"/>
    </row>
    <row r="28" spans="1:7" ht="16.5" customHeight="1">
      <c r="A28" s="111" t="s">
        <v>178</v>
      </c>
      <c r="B28" s="143">
        <v>239</v>
      </c>
      <c r="C28" s="119">
        <f>(C16+C24)/((C5+B5)/2)/3*1000</f>
        <v>202.81649721718594</v>
      </c>
      <c r="D28" s="119">
        <f>(D16+D24)/((D5+C5)/2)/3*1000</f>
        <v>180.49215149988694</v>
      </c>
      <c r="E28" s="119">
        <f>(E16+E24)/((E5+D5)/2)/3*1000</f>
        <v>195.6657797602586</v>
      </c>
      <c r="F28" s="120">
        <f>(F16+F24)/((F5+E5)/2)/3*1000</f>
        <v>192.72707889125797</v>
      </c>
      <c r="G28" s="119"/>
    </row>
    <row r="29" spans="1:7" ht="12.75">
      <c r="A29" s="111"/>
      <c r="B29" s="283"/>
      <c r="C29" s="150"/>
      <c r="D29" s="150"/>
      <c r="E29" s="150"/>
      <c r="F29" s="110"/>
      <c r="G29" s="252"/>
    </row>
    <row r="30" spans="1:8" ht="12.75" customHeight="1">
      <c r="A30" s="318" t="s">
        <v>179</v>
      </c>
      <c r="B30" s="325" t="s">
        <v>4</v>
      </c>
      <c r="C30" s="321" t="s">
        <v>5</v>
      </c>
      <c r="D30" s="321" t="s">
        <v>7</v>
      </c>
      <c r="E30" s="321" t="s">
        <v>11</v>
      </c>
      <c r="F30" s="323" t="s">
        <v>215</v>
      </c>
      <c r="G30" s="253"/>
      <c r="H30" s="226"/>
    </row>
    <row r="31" spans="1:7" ht="12.75">
      <c r="A31" s="288"/>
      <c r="B31" s="326"/>
      <c r="C31" s="322"/>
      <c r="D31" s="322"/>
      <c r="E31" s="322"/>
      <c r="F31" s="324"/>
      <c r="G31" s="250"/>
    </row>
    <row r="32" spans="1:12" ht="12.75">
      <c r="A32" s="257" t="s">
        <v>202</v>
      </c>
      <c r="B32" s="179">
        <v>4695</v>
      </c>
      <c r="C32" s="179">
        <v>4770</v>
      </c>
      <c r="D32" s="179">
        <f>D33+D34</f>
        <v>4760</v>
      </c>
      <c r="E32" s="179">
        <f>E33+E34</f>
        <v>4864</v>
      </c>
      <c r="F32" s="172">
        <f>F33+F34</f>
        <v>4839</v>
      </c>
      <c r="G32" s="167"/>
      <c r="H32" s="167"/>
      <c r="I32" s="167"/>
      <c r="J32" s="167"/>
      <c r="L32" s="221"/>
    </row>
    <row r="33" spans="1:12" ht="14.25">
      <c r="A33" s="125" t="s">
        <v>203</v>
      </c>
      <c r="B33" s="126">
        <v>1643</v>
      </c>
      <c r="C33" s="126">
        <v>1727</v>
      </c>
      <c r="D33" s="126">
        <v>1782</v>
      </c>
      <c r="E33" s="126">
        <v>1875</v>
      </c>
      <c r="F33" s="140">
        <v>1966</v>
      </c>
      <c r="G33" s="167"/>
      <c r="H33" s="167"/>
      <c r="I33" s="167"/>
      <c r="J33" s="167"/>
      <c r="L33" s="221"/>
    </row>
    <row r="34" spans="1:12" ht="14.25">
      <c r="A34" s="125" t="s">
        <v>204</v>
      </c>
      <c r="B34" s="119">
        <v>3052</v>
      </c>
      <c r="C34" s="119">
        <v>3043</v>
      </c>
      <c r="D34" s="119">
        <v>2978</v>
      </c>
      <c r="E34" s="119">
        <v>2989</v>
      </c>
      <c r="F34" s="120">
        <v>2873</v>
      </c>
      <c r="G34" s="167"/>
      <c r="H34" s="167"/>
      <c r="I34" s="167"/>
      <c r="J34" s="167"/>
      <c r="L34" s="221"/>
    </row>
    <row r="35" spans="1:7" ht="5.25" customHeight="1">
      <c r="A35" s="125"/>
      <c r="B35" s="119"/>
      <c r="C35" s="119"/>
      <c r="D35" s="119"/>
      <c r="E35" s="119"/>
      <c r="F35" s="120"/>
      <c r="G35" s="119"/>
    </row>
    <row r="36" spans="1:7" ht="12.75">
      <c r="A36" s="171" t="s">
        <v>180</v>
      </c>
      <c r="B36" s="167">
        <v>147</v>
      </c>
      <c r="C36" s="167">
        <v>155</v>
      </c>
      <c r="D36" s="167">
        <f>D37+D38</f>
        <v>160</v>
      </c>
      <c r="E36" s="167">
        <f>E37+E38</f>
        <v>168</v>
      </c>
      <c r="F36" s="168">
        <f>F37+F38</f>
        <v>174</v>
      </c>
      <c r="G36" s="167"/>
    </row>
    <row r="37" spans="1:7" ht="12.75">
      <c r="A37" s="125" t="s">
        <v>181</v>
      </c>
      <c r="B37" s="126">
        <v>68</v>
      </c>
      <c r="C37" s="126">
        <v>70</v>
      </c>
      <c r="D37" s="126">
        <v>71</v>
      </c>
      <c r="E37" s="126">
        <v>74</v>
      </c>
      <c r="F37" s="140">
        <v>75</v>
      </c>
      <c r="G37" s="126"/>
    </row>
    <row r="38" spans="1:10" ht="12.75">
      <c r="A38" s="125" t="s">
        <v>182</v>
      </c>
      <c r="B38" s="126">
        <v>79</v>
      </c>
      <c r="C38" s="126">
        <v>85</v>
      </c>
      <c r="D38" s="126">
        <v>89</v>
      </c>
      <c r="E38" s="126">
        <v>94</v>
      </c>
      <c r="F38" s="140">
        <v>99</v>
      </c>
      <c r="G38" s="167"/>
      <c r="H38" s="167"/>
      <c r="I38" s="167"/>
      <c r="J38" s="167"/>
    </row>
    <row r="39" spans="1:7" ht="5.25" customHeight="1">
      <c r="A39" s="127"/>
      <c r="B39" s="126"/>
      <c r="C39" s="126"/>
      <c r="D39" s="126"/>
      <c r="E39" s="126"/>
      <c r="F39" s="140"/>
      <c r="G39" s="126"/>
    </row>
    <row r="40" spans="1:7" ht="12.75">
      <c r="A40" s="129" t="s">
        <v>183</v>
      </c>
      <c r="B40" s="184">
        <v>0.0183961440871433</v>
      </c>
      <c r="C40" s="184">
        <v>0.0124258077588186</v>
      </c>
      <c r="D40" s="184">
        <v>0.0152287372354628</v>
      </c>
      <c r="E40" s="184">
        <v>0.014</v>
      </c>
      <c r="F40" s="185">
        <v>0.02</v>
      </c>
      <c r="G40" s="184"/>
    </row>
    <row r="41" spans="1:7" ht="5.25" customHeight="1">
      <c r="A41" s="129"/>
      <c r="B41" s="126"/>
      <c r="C41" s="126"/>
      <c r="D41" s="126"/>
      <c r="E41" s="126"/>
      <c r="F41" s="140"/>
      <c r="G41" s="126"/>
    </row>
    <row r="42" spans="1:7" ht="14.25">
      <c r="A42" s="129" t="s">
        <v>184</v>
      </c>
      <c r="B42" s="119">
        <v>490</v>
      </c>
      <c r="C42" s="119">
        <v>507</v>
      </c>
      <c r="D42" s="119">
        <v>519.2364421620513</v>
      </c>
      <c r="E42" s="119">
        <v>528</v>
      </c>
      <c r="F42" s="120">
        <v>496</v>
      </c>
      <c r="G42" s="119"/>
    </row>
    <row r="43" spans="1:7" ht="14.25">
      <c r="A43" s="125" t="s">
        <v>185</v>
      </c>
      <c r="B43" s="119">
        <v>996</v>
      </c>
      <c r="C43" s="119">
        <v>989</v>
      </c>
      <c r="D43" s="119">
        <v>989.0400946061421</v>
      </c>
      <c r="E43" s="119">
        <v>982</v>
      </c>
      <c r="F43" s="120">
        <v>902</v>
      </c>
      <c r="G43" s="254"/>
    </row>
    <row r="44" spans="1:7" ht="14.25">
      <c r="A44" s="125" t="s">
        <v>186</v>
      </c>
      <c r="B44" s="119">
        <v>226</v>
      </c>
      <c r="C44" s="119">
        <v>239</v>
      </c>
      <c r="D44" s="119">
        <v>243.41784987607642</v>
      </c>
      <c r="E44" s="119">
        <v>248</v>
      </c>
      <c r="F44" s="120">
        <v>232</v>
      </c>
      <c r="G44" s="254"/>
    </row>
    <row r="45" spans="1:7" ht="14.25">
      <c r="A45" s="125" t="s">
        <v>187</v>
      </c>
      <c r="B45" s="126">
        <v>106</v>
      </c>
      <c r="C45" s="119">
        <v>104</v>
      </c>
      <c r="D45" s="119">
        <v>108.16547425415149</v>
      </c>
      <c r="E45" s="119">
        <v>113</v>
      </c>
      <c r="F45" s="120">
        <v>107</v>
      </c>
      <c r="G45" s="119"/>
    </row>
    <row r="46" spans="1:7" ht="12.75">
      <c r="A46" s="125" t="s">
        <v>188</v>
      </c>
      <c r="B46" s="182">
        <v>0.39121919151664475</v>
      </c>
      <c r="C46" s="182">
        <v>0.387</v>
      </c>
      <c r="D46" s="225">
        <v>0.4257420936560613</v>
      </c>
      <c r="E46" s="225">
        <v>0.4</v>
      </c>
      <c r="F46" s="186">
        <v>0.41</v>
      </c>
      <c r="G46" s="225"/>
    </row>
    <row r="47" spans="1:7" ht="5.25" customHeight="1">
      <c r="A47" s="129"/>
      <c r="B47" s="108"/>
      <c r="C47" s="108"/>
      <c r="D47" s="108"/>
      <c r="E47" s="108"/>
      <c r="F47" s="123"/>
      <c r="G47" s="108"/>
    </row>
    <row r="48" spans="1:7" ht="12.75">
      <c r="A48" s="174" t="s">
        <v>189</v>
      </c>
      <c r="B48" s="169">
        <v>1330</v>
      </c>
      <c r="C48" s="169">
        <v>1426</v>
      </c>
      <c r="D48" s="169">
        <v>1425</v>
      </c>
      <c r="E48" s="169">
        <v>1540</v>
      </c>
      <c r="F48" s="170">
        <v>1571</v>
      </c>
      <c r="G48" s="169"/>
    </row>
    <row r="49" spans="1:7" ht="15.75" customHeight="1">
      <c r="A49" s="127" t="s">
        <v>190</v>
      </c>
      <c r="B49" s="131">
        <v>96</v>
      </c>
      <c r="C49" s="119">
        <v>102</v>
      </c>
      <c r="D49" s="119">
        <v>101.5</v>
      </c>
      <c r="E49" s="119">
        <v>109</v>
      </c>
      <c r="F49" s="120">
        <v>109</v>
      </c>
      <c r="G49" s="119"/>
    </row>
    <row r="50" spans="1:7" ht="5.25" customHeight="1">
      <c r="A50" s="130"/>
      <c r="B50" s="121"/>
      <c r="C50" s="121"/>
      <c r="D50" s="121"/>
      <c r="E50" s="121"/>
      <c r="F50" s="122"/>
      <c r="G50" s="121"/>
    </row>
    <row r="51" spans="1:7" ht="12.75" customHeight="1">
      <c r="A51" s="202" t="s">
        <v>191</v>
      </c>
      <c r="B51" s="176">
        <v>690</v>
      </c>
      <c r="C51" s="176">
        <v>692</v>
      </c>
      <c r="D51" s="176">
        <v>698</v>
      </c>
      <c r="E51" s="176">
        <v>778</v>
      </c>
      <c r="F51" s="175">
        <v>750</v>
      </c>
      <c r="G51" s="169"/>
    </row>
    <row r="52" spans="1:3" ht="12.75">
      <c r="A52" s="132"/>
      <c r="B52" s="132"/>
      <c r="C52" s="51"/>
    </row>
    <row r="53" spans="1:7" ht="12.75">
      <c r="A53" s="318" t="s">
        <v>192</v>
      </c>
      <c r="B53" s="325" t="s">
        <v>4</v>
      </c>
      <c r="C53" s="321" t="s">
        <v>5</v>
      </c>
      <c r="D53" s="321" t="s">
        <v>7</v>
      </c>
      <c r="E53" s="321" t="s">
        <v>11</v>
      </c>
      <c r="F53" s="323" t="s">
        <v>215</v>
      </c>
      <c r="G53" s="250"/>
    </row>
    <row r="54" spans="1:7" ht="12.75">
      <c r="A54" s="288"/>
      <c r="B54" s="326"/>
      <c r="C54" s="322"/>
      <c r="D54" s="322"/>
      <c r="E54" s="322"/>
      <c r="F54" s="324"/>
      <c r="G54" s="250"/>
    </row>
    <row r="55" spans="1:7" ht="14.25">
      <c r="A55" s="207" t="s">
        <v>10</v>
      </c>
      <c r="B55" s="214">
        <v>10055</v>
      </c>
      <c r="C55" s="215">
        <v>9952</v>
      </c>
      <c r="D55" s="215">
        <v>9823</v>
      </c>
      <c r="E55" s="213">
        <v>9265</v>
      </c>
      <c r="F55" s="212">
        <v>9188</v>
      </c>
      <c r="G55" s="217"/>
    </row>
    <row r="56" spans="1:7" ht="12.75" customHeight="1">
      <c r="A56" s="208" t="s">
        <v>220</v>
      </c>
      <c r="B56" s="216">
        <v>0</v>
      </c>
      <c r="C56" s="217">
        <v>0</v>
      </c>
      <c r="D56" s="217">
        <v>0</v>
      </c>
      <c r="E56" s="284">
        <v>0</v>
      </c>
      <c r="F56" s="285">
        <v>158</v>
      </c>
      <c r="G56" s="217"/>
    </row>
    <row r="57" spans="1:7" ht="12.75">
      <c r="A57" s="209" t="s">
        <v>193</v>
      </c>
      <c r="B57" s="219">
        <v>61</v>
      </c>
      <c r="C57" s="220">
        <v>69</v>
      </c>
      <c r="D57" s="220">
        <v>113</v>
      </c>
      <c r="E57" s="218">
        <v>151</v>
      </c>
      <c r="F57" s="211">
        <v>155</v>
      </c>
      <c r="G57" s="217"/>
    </row>
    <row r="58" spans="1:3" ht="14.25">
      <c r="A58" s="145"/>
      <c r="B58" s="132"/>
      <c r="C58" s="51"/>
    </row>
    <row r="59" spans="1:3" ht="12.75" customHeight="1">
      <c r="A59" s="145" t="s">
        <v>194</v>
      </c>
      <c r="B59" s="133"/>
      <c r="C59" s="107"/>
    </row>
    <row r="60" spans="1:2" ht="14.25" customHeight="1">
      <c r="A60" s="145" t="s">
        <v>6</v>
      </c>
      <c r="B60" s="126"/>
    </row>
    <row r="61" spans="1:2" ht="14.25">
      <c r="A61" s="145" t="s">
        <v>195</v>
      </c>
      <c r="B61" s="126"/>
    </row>
    <row r="62" spans="1:2" ht="14.25">
      <c r="A62" s="145" t="s">
        <v>196</v>
      </c>
      <c r="B62" s="52"/>
    </row>
    <row r="63" spans="1:2" ht="14.25">
      <c r="A63" s="145" t="s">
        <v>197</v>
      </c>
      <c r="B63" s="52"/>
    </row>
    <row r="64" spans="1:2" ht="14.25">
      <c r="A64" s="50" t="s">
        <v>205</v>
      </c>
      <c r="B64" s="52"/>
    </row>
    <row r="65" spans="1:2" ht="14.25">
      <c r="A65" s="145" t="s">
        <v>206</v>
      </c>
      <c r="B65" s="52"/>
    </row>
    <row r="66" spans="1:2" ht="14.25">
      <c r="A66" s="144" t="s">
        <v>198</v>
      </c>
      <c r="B66" s="136"/>
    </row>
    <row r="67" spans="1:2" ht="14.25">
      <c r="A67" s="144" t="s">
        <v>199</v>
      </c>
      <c r="B67" s="136"/>
    </row>
    <row r="68" spans="1:2" ht="12.75">
      <c r="A68" s="180" t="s">
        <v>207</v>
      </c>
      <c r="B68" s="136"/>
    </row>
    <row r="69" spans="1:2" ht="14.25">
      <c r="A69" s="144" t="s">
        <v>200</v>
      </c>
      <c r="B69" s="137"/>
    </row>
    <row r="70" spans="1:2" ht="14.25">
      <c r="A70" s="145" t="s">
        <v>208</v>
      </c>
      <c r="B70" s="138"/>
    </row>
    <row r="71" spans="1:2" ht="14.25">
      <c r="A71" s="206" t="s">
        <v>201</v>
      </c>
      <c r="B71" s="139"/>
    </row>
    <row r="72" spans="1:2" ht="12.75">
      <c r="A72" s="135"/>
      <c r="B72" s="139"/>
    </row>
    <row r="73" spans="1:2" ht="12.75">
      <c r="A73" s="135"/>
      <c r="B73" s="139"/>
    </row>
    <row r="74" spans="1:2" ht="12.75">
      <c r="A74" s="135"/>
      <c r="B74" s="139"/>
    </row>
    <row r="75" spans="1:2" ht="12.75">
      <c r="A75" s="135"/>
      <c r="B75" s="139"/>
    </row>
    <row r="76" spans="1:2" ht="12.75">
      <c r="A76" s="138"/>
      <c r="B76" s="138"/>
    </row>
  </sheetData>
  <mergeCells count="18">
    <mergeCell ref="A30:A31"/>
    <mergeCell ref="C1:C2"/>
    <mergeCell ref="E30:E31"/>
    <mergeCell ref="D1:D2"/>
    <mergeCell ref="D30:D31"/>
    <mergeCell ref="B1:B2"/>
    <mergeCell ref="B30:B31"/>
    <mergeCell ref="C30:C31"/>
    <mergeCell ref="A53:A54"/>
    <mergeCell ref="D53:D54"/>
    <mergeCell ref="F1:F2"/>
    <mergeCell ref="F30:F31"/>
    <mergeCell ref="F53:F54"/>
    <mergeCell ref="E1:E2"/>
    <mergeCell ref="E53:E54"/>
    <mergeCell ref="B53:B54"/>
    <mergeCell ref="C53:C54"/>
    <mergeCell ref="A1:A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4" r:id="rId1"/>
  <headerFooter alignWithMargins="0">
    <oddHeader>&amp;L&amp;"Arial,Tučné"&amp;14Telefónica O2 Czech Republic - FINANČNÍ A PROVOZNÍ VÝSLEDKY&amp;R26. dubna 2007</oddHeader>
    <oddFooter>&amp;L&amp;"Arial,tučné"Investor Relations&amp;"Arial,obyčejné"
Tel: +420 271 462 076, +420 271 462 169&amp;Ce-mail: investor.relations@o2.com&amp;R7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ČESKÝ TELECOM, a.s.</cp:lastModifiedBy>
  <cp:lastPrinted>2007-04-26T12:05:52Z</cp:lastPrinted>
  <dcterms:created xsi:type="dcterms:W3CDTF">2006-01-23T13:06:21Z</dcterms:created>
  <dcterms:modified xsi:type="dcterms:W3CDTF">2007-04-26T12:05:54Z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